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2805\Desktop\"/>
    </mc:Choice>
  </mc:AlternateContent>
  <bookViews>
    <workbookView xWindow="0" yWindow="0" windowWidth="20490" windowHeight="7530" tabRatio="691"/>
  </bookViews>
  <sheets>
    <sheet name="表紙" sheetId="11" r:id="rId1"/>
    <sheet name="所 在 地" sheetId="105" r:id="rId2"/>
    <sheet name="運　　営" sheetId="2" state="hidden" r:id="rId3"/>
    <sheet name="運　　 営" sheetId="115" r:id="rId4"/>
    <sheet name="施設・職員" sheetId="1" r:id="rId5"/>
    <sheet name="経費・資料(1)" sheetId="3" r:id="rId6"/>
    <sheet name="資料(2)" sheetId="7" r:id="rId7"/>
    <sheet name="奉仕状況(1)" sheetId="5" r:id="rId8"/>
    <sheet name="奉仕状況(2)" sheetId="6" r:id="rId9"/>
    <sheet name="障害者サービス" sheetId="116" r:id="rId10"/>
    <sheet name="児童サービス" sheetId="117" r:id="rId11"/>
    <sheet name="ＹＡ・乳幼児と保護者・シニア・地域課題" sheetId="118" r:id="rId12"/>
    <sheet name="学校等支援・ボランティア" sheetId="119" r:id="rId13"/>
    <sheet name="前年の1.1" sheetId="96" state="hidden" r:id="rId14"/>
    <sheet name="今年の1.1" sheetId="110" state="hidden" r:id="rId15"/>
    <sheet name="県立図書ボツ" sheetId="60" state="hidden" r:id="rId16"/>
  </sheets>
  <definedNames>
    <definedName name="_xlnm._FilterDatabase" localSheetId="11" hidden="1">ＹＡ・乳幼児と保護者・シニア・地域課題!$A$3:$K$90</definedName>
    <definedName name="_xlnm._FilterDatabase" localSheetId="12" hidden="1">学校等支援・ボランティア!$A$2:$H$89</definedName>
    <definedName name="_xlnm._FilterDatabase" localSheetId="10" hidden="1">児童サービス!$A$2:$J$89</definedName>
    <definedName name="_xlnm._FilterDatabase" localSheetId="9" hidden="1">障害者サービス!$A$2:$M$83</definedName>
    <definedName name="_xlnm.Print_Area" localSheetId="11">ＹＡ・乳幼児と保護者・シニア・地域課題!$A$1:$K$90</definedName>
    <definedName name="_xlnm.Print_Area" localSheetId="3">'運　　 営'!$B$1:$P$90</definedName>
    <definedName name="_xlnm.Print_Area" localSheetId="2">'運　　営'!$B$1:$O$90</definedName>
    <definedName name="_xlnm.Print_Area" localSheetId="12">学校等支援・ボランティア!$A$1:$H$89</definedName>
    <definedName name="_xlnm.Print_Area" localSheetId="5">'経費・資料(1)'!$B$1:$W$94</definedName>
    <definedName name="_xlnm.Print_Area" localSheetId="14">'今年の1.1'!$A$1:$I$46</definedName>
    <definedName name="_xlnm.Print_Area" localSheetId="4">施設・職員!$B$1:$W$93</definedName>
    <definedName name="_xlnm.Print_Area" localSheetId="6">'資料(2)'!$B$1:$O$90</definedName>
    <definedName name="_xlnm.Print_Area" localSheetId="10">児童サービス!$A$1:$I$89</definedName>
    <definedName name="_xlnm.Print_Area" localSheetId="1">'所 在 地'!$B$1:$I$76</definedName>
    <definedName name="_xlnm.Print_Area" localSheetId="9">障害者サービス!$A$1:$L$83</definedName>
    <definedName name="_xlnm.Print_Area" localSheetId="0">表紙!$A$1:$H$49</definedName>
    <definedName name="_xlnm.Print_Area" localSheetId="7">'奉仕状況(1)'!$B$1:$O$90</definedName>
    <definedName name="_xlnm.Print_Area" localSheetId="8">'奉仕状況(2)'!$B$1:$K$90</definedName>
    <definedName name="_xlnm.Print_Titles" localSheetId="11">ＹＡ・乳幼児と保護者・シニア・地域課題!$1:$3</definedName>
    <definedName name="_xlnm.Print_Titles" localSheetId="12">学校等支援・ボランティア!$1:$2</definedName>
  </definedNames>
  <calcPr calcId="162913"/>
</workbook>
</file>

<file path=xl/calcChain.xml><?xml version="1.0" encoding="utf-8"?>
<calcChain xmlns="http://schemas.openxmlformats.org/spreadsheetml/2006/main">
  <c r="J88" i="5" l="1"/>
  <c r="J87" i="5"/>
  <c r="J44" i="5"/>
  <c r="V88" i="3" l="1"/>
  <c r="U88" i="3"/>
  <c r="T88" i="3"/>
  <c r="S88" i="3"/>
  <c r="R88" i="3"/>
  <c r="Q88" i="3"/>
  <c r="P88" i="3"/>
  <c r="O88" i="3"/>
  <c r="W40" i="3" l="1"/>
  <c r="E83" i="3" l="1"/>
  <c r="E87" i="3" s="1"/>
  <c r="E88" i="3" s="1"/>
  <c r="E20" i="11" l="1"/>
  <c r="D20" i="11"/>
  <c r="G46" i="116" l="1"/>
  <c r="K81" i="116" l="1"/>
  <c r="K82" i="116" s="1"/>
  <c r="J81" i="116"/>
  <c r="J82" i="116" s="1"/>
  <c r="I81" i="116"/>
  <c r="I82" i="116" s="1"/>
  <c r="G54" i="116"/>
  <c r="G81" i="116"/>
  <c r="G82" i="116" s="1"/>
  <c r="E81" i="116"/>
  <c r="E82" i="116" s="1"/>
  <c r="N64" i="115" l="1"/>
  <c r="O64" i="115"/>
  <c r="N57" i="115"/>
  <c r="O57" i="115"/>
  <c r="N44" i="115"/>
  <c r="O44" i="115"/>
  <c r="N36" i="115"/>
  <c r="O36" i="115"/>
  <c r="N31" i="115"/>
  <c r="O31" i="115"/>
  <c r="N25" i="115"/>
  <c r="O25" i="115"/>
  <c r="N20" i="115"/>
  <c r="O20" i="115"/>
  <c r="O13" i="115"/>
  <c r="N13" i="115"/>
  <c r="L7" i="110" l="1"/>
  <c r="M7" i="110"/>
  <c r="N7" i="110"/>
  <c r="O7" i="110"/>
  <c r="L8" i="110"/>
  <c r="M8" i="110"/>
  <c r="N8" i="110"/>
  <c r="O8" i="110"/>
  <c r="L9" i="110"/>
  <c r="M9" i="110"/>
  <c r="N9" i="110"/>
  <c r="O9" i="110"/>
  <c r="L10" i="110"/>
  <c r="M10" i="110"/>
  <c r="N10" i="110"/>
  <c r="O10" i="110"/>
  <c r="L11" i="110"/>
  <c r="M11" i="110"/>
  <c r="N11" i="110"/>
  <c r="O11" i="110"/>
  <c r="L12" i="110"/>
  <c r="M12" i="110"/>
  <c r="N12" i="110"/>
  <c r="O12" i="110"/>
  <c r="L13" i="110"/>
  <c r="M13" i="110"/>
  <c r="N13" i="110"/>
  <c r="O13" i="110"/>
  <c r="L14" i="110"/>
  <c r="M14" i="110"/>
  <c r="N14" i="110"/>
  <c r="O14" i="110"/>
  <c r="L15" i="110"/>
  <c r="M15" i="110"/>
  <c r="N15" i="110"/>
  <c r="O15" i="110"/>
  <c r="L16" i="110"/>
  <c r="M16" i="110"/>
  <c r="N16" i="110"/>
  <c r="O16" i="110"/>
  <c r="L17" i="110"/>
  <c r="M17" i="110"/>
  <c r="N17" i="110"/>
  <c r="O17" i="110"/>
  <c r="L18" i="110"/>
  <c r="M18" i="110"/>
  <c r="N18" i="110"/>
  <c r="O18" i="110"/>
  <c r="L19" i="110"/>
  <c r="M19" i="110"/>
  <c r="N19" i="110"/>
  <c r="O19" i="110"/>
  <c r="L20" i="110"/>
  <c r="M20" i="110"/>
  <c r="N20" i="110"/>
  <c r="O20" i="110"/>
  <c r="L21" i="110"/>
  <c r="M21" i="110"/>
  <c r="N21" i="110"/>
  <c r="O21" i="110"/>
  <c r="L22" i="110"/>
  <c r="M22" i="110"/>
  <c r="N22" i="110"/>
  <c r="O22" i="110"/>
  <c r="L23" i="110"/>
  <c r="M23" i="110"/>
  <c r="N23" i="110"/>
  <c r="O23" i="110"/>
  <c r="L24" i="110"/>
  <c r="M24" i="110"/>
  <c r="N24" i="110"/>
  <c r="O24" i="110"/>
  <c r="L25" i="110"/>
  <c r="M25" i="110"/>
  <c r="N25" i="110"/>
  <c r="O25" i="110"/>
  <c r="L26" i="110"/>
  <c r="M26" i="110"/>
  <c r="N26" i="110"/>
  <c r="O26" i="110"/>
  <c r="L27" i="110"/>
  <c r="M27" i="110"/>
  <c r="N27" i="110"/>
  <c r="O27" i="110"/>
  <c r="L28" i="110"/>
  <c r="M28" i="110"/>
  <c r="N28" i="110"/>
  <c r="O28" i="110"/>
  <c r="L29" i="110"/>
  <c r="M29" i="110"/>
  <c r="N29" i="110"/>
  <c r="O29" i="110"/>
  <c r="L30" i="110"/>
  <c r="M30" i="110"/>
  <c r="N30" i="110"/>
  <c r="O30" i="110"/>
  <c r="L31" i="110"/>
  <c r="M31" i="110"/>
  <c r="N31" i="110"/>
  <c r="O31" i="110"/>
  <c r="L32" i="110"/>
  <c r="M32" i="110"/>
  <c r="N32" i="110"/>
  <c r="O32" i="110"/>
  <c r="L33" i="110"/>
  <c r="M33" i="110"/>
  <c r="N33" i="110"/>
  <c r="O33" i="110"/>
  <c r="L34" i="110"/>
  <c r="M34" i="110"/>
  <c r="N34" i="110"/>
  <c r="O34" i="110"/>
  <c r="L35" i="110"/>
  <c r="M35" i="110"/>
  <c r="N35" i="110"/>
  <c r="O35" i="110"/>
  <c r="L36" i="110"/>
  <c r="M36" i="110"/>
  <c r="N36" i="110"/>
  <c r="O36" i="110"/>
  <c r="L37" i="110"/>
  <c r="M37" i="110"/>
  <c r="N37" i="110"/>
  <c r="O37" i="110"/>
  <c r="L38" i="110"/>
  <c r="M38" i="110"/>
  <c r="N38" i="110"/>
  <c r="O38" i="110"/>
  <c r="L39" i="110"/>
  <c r="M39" i="110"/>
  <c r="N39" i="110"/>
  <c r="O39" i="110"/>
  <c r="O6" i="110"/>
  <c r="M6" i="110"/>
  <c r="N6" i="110"/>
  <c r="L6" i="110"/>
  <c r="H39" i="110"/>
  <c r="J38" i="110"/>
  <c r="J39" i="110" s="1"/>
  <c r="H38" i="110"/>
  <c r="G38" i="110"/>
  <c r="G39" i="110" s="1"/>
  <c r="I39" i="110" s="1"/>
  <c r="J25" i="110"/>
  <c r="H25" i="110"/>
  <c r="G25" i="110"/>
  <c r="I25" i="110" s="1"/>
  <c r="I38" i="110" l="1"/>
  <c r="K4" i="2" l="1"/>
  <c r="K84" i="2" l="1"/>
  <c r="K80" i="2"/>
  <c r="K79" i="2"/>
  <c r="K78" i="2"/>
  <c r="K77" i="2"/>
  <c r="K76" i="2"/>
  <c r="K75" i="2"/>
  <c r="K74" i="2"/>
  <c r="K73" i="2"/>
  <c r="K72" i="2"/>
  <c r="K69" i="2"/>
  <c r="K65" i="2"/>
  <c r="K58" i="2"/>
  <c r="K50" i="2"/>
  <c r="K45" i="2"/>
  <c r="K41" i="2"/>
  <c r="K37" i="2"/>
  <c r="K34" i="2"/>
  <c r="K33" i="2"/>
  <c r="K32" i="2"/>
  <c r="K28" i="2"/>
  <c r="K27" i="2"/>
  <c r="K26" i="2"/>
  <c r="K21" i="2"/>
  <c r="K14" i="2"/>
  <c r="K3" i="2"/>
  <c r="L56" i="2"/>
  <c r="L33" i="2"/>
  <c r="L35" i="2"/>
  <c r="L59" i="2"/>
  <c r="L32" i="2"/>
  <c r="L17" i="2"/>
  <c r="O5" i="2"/>
  <c r="L18" i="2"/>
  <c r="N11" i="2"/>
  <c r="L6" i="2"/>
  <c r="G3" i="2"/>
  <c r="L66" i="2"/>
  <c r="L78" i="2"/>
  <c r="L46" i="2"/>
  <c r="M3" i="2"/>
  <c r="L23" i="2"/>
  <c r="N5" i="2"/>
  <c r="M9" i="2"/>
  <c r="L14" i="2"/>
  <c r="L5" i="2"/>
  <c r="L58" i="2"/>
  <c r="L63" i="2"/>
  <c r="N10" i="2"/>
  <c r="L47" i="2"/>
  <c r="M5" i="2"/>
  <c r="L15" i="2"/>
  <c r="L9" i="2"/>
  <c r="M7" i="2"/>
  <c r="L69" i="2"/>
  <c r="L34" i="2"/>
  <c r="L19" i="2"/>
  <c r="N7" i="2"/>
  <c r="L62" i="2"/>
  <c r="O9" i="2"/>
  <c r="L41" i="2"/>
  <c r="L21" i="2"/>
  <c r="M10" i="2"/>
  <c r="L38" i="2"/>
  <c r="L53" i="2"/>
  <c r="L26" i="2"/>
  <c r="O3" i="2"/>
  <c r="L16" i="2"/>
  <c r="N9" i="2"/>
  <c r="L29" i="2"/>
  <c r="M4" i="2"/>
  <c r="L77" i="2"/>
  <c r="O10" i="2"/>
  <c r="O11" i="2"/>
  <c r="L39" i="2"/>
  <c r="O12" i="2"/>
  <c r="L84" i="2"/>
  <c r="L8" i="2"/>
  <c r="L61" i="2"/>
  <c r="L43" i="2"/>
  <c r="O7" i="2"/>
  <c r="N6" i="2"/>
  <c r="L55" i="2"/>
  <c r="L85" i="2"/>
  <c r="N3" i="2"/>
  <c r="L73" i="2"/>
  <c r="M12" i="2"/>
  <c r="L52" i="2"/>
  <c r="L28" i="2"/>
  <c r="L7" i="2"/>
  <c r="L4" i="2"/>
  <c r="N12" i="2"/>
  <c r="F3" i="2"/>
  <c r="L48" i="2"/>
  <c r="L70" i="2"/>
  <c r="L27" i="2"/>
  <c r="O6" i="2"/>
  <c r="O8" i="2"/>
  <c r="L72" i="2"/>
  <c r="L11" i="2"/>
  <c r="L50" i="2"/>
  <c r="L30" i="2"/>
  <c r="L37" i="2"/>
  <c r="M8" i="2"/>
  <c r="L10" i="2"/>
  <c r="L24" i="2"/>
  <c r="L54" i="2"/>
  <c r="L42" i="2"/>
  <c r="L12" i="2"/>
  <c r="L88" i="2"/>
  <c r="L79" i="2"/>
  <c r="L74" i="2"/>
  <c r="L67" i="2"/>
  <c r="L65" i="2"/>
  <c r="L22" i="2"/>
  <c r="M11" i="2"/>
  <c r="L76" i="2"/>
  <c r="M6" i="2"/>
  <c r="N8" i="2"/>
  <c r="L87" i="2"/>
  <c r="L51" i="2"/>
  <c r="L60" i="2"/>
  <c r="L75" i="2"/>
  <c r="L13" i="2" l="1"/>
  <c r="U6" i="2"/>
  <c r="H3" i="2"/>
  <c r="J3" i="2"/>
  <c r="D3" i="2"/>
  <c r="E3" i="2"/>
  <c r="L25" i="2" l="1"/>
  <c r="L40" i="2"/>
  <c r="M13" i="2"/>
  <c r="L44" i="2"/>
  <c r="L64" i="2"/>
  <c r="U5" i="2"/>
  <c r="L86" i="2"/>
  <c r="L20" i="2"/>
  <c r="L31" i="2"/>
  <c r="L57" i="2"/>
  <c r="L71" i="2"/>
  <c r="L36" i="2"/>
  <c r="L68" i="2"/>
  <c r="A10" i="11" l="1"/>
  <c r="A8" i="11"/>
  <c r="L45" i="2"/>
  <c r="L49" i="2" l="1"/>
  <c r="B25" i="110" l="1"/>
  <c r="C25" i="110"/>
  <c r="E25" i="110"/>
  <c r="E38" i="96"/>
  <c r="C38" i="96"/>
  <c r="B38" i="96"/>
  <c r="D37" i="96"/>
  <c r="D36" i="96"/>
  <c r="D35" i="96"/>
  <c r="D34" i="96"/>
  <c r="D33" i="96"/>
  <c r="D32" i="96"/>
  <c r="D31" i="96"/>
  <c r="D30" i="96"/>
  <c r="D29" i="96"/>
  <c r="D28" i="96"/>
  <c r="D27" i="96"/>
  <c r="D26" i="96"/>
  <c r="E25" i="96"/>
  <c r="E39" i="96" s="1"/>
  <c r="C25" i="96"/>
  <c r="B25" i="96"/>
  <c r="D24" i="96"/>
  <c r="D23" i="96"/>
  <c r="D22" i="96"/>
  <c r="D21" i="96"/>
  <c r="D20" i="96"/>
  <c r="D19" i="96"/>
  <c r="D18" i="96"/>
  <c r="D17" i="96"/>
  <c r="D16" i="96"/>
  <c r="D15" i="96"/>
  <c r="D14" i="96"/>
  <c r="D13" i="96"/>
  <c r="D12" i="96"/>
  <c r="D11" i="96"/>
  <c r="D10" i="96"/>
  <c r="D9" i="96"/>
  <c r="D8" i="96"/>
  <c r="D7" i="96"/>
  <c r="E6" i="96"/>
  <c r="C6" i="96"/>
  <c r="B6" i="96"/>
  <c r="D6" i="96" s="1"/>
  <c r="D38" i="96" l="1"/>
  <c r="D42" i="96" s="1"/>
  <c r="D25" i="96"/>
  <c r="C39" i="96"/>
  <c r="B39" i="96"/>
  <c r="B6" i="110"/>
  <c r="C6" i="110"/>
  <c r="E6" i="110"/>
  <c r="D7" i="110"/>
  <c r="D8" i="110"/>
  <c r="D9" i="110"/>
  <c r="D10" i="110"/>
  <c r="D11" i="110"/>
  <c r="D12" i="110"/>
  <c r="D13" i="110"/>
  <c r="D14" i="110"/>
  <c r="D15" i="110"/>
  <c r="D16" i="110"/>
  <c r="D17" i="110"/>
  <c r="D18" i="110"/>
  <c r="D19" i="110"/>
  <c r="D20" i="110"/>
  <c r="D21" i="110"/>
  <c r="D22" i="110"/>
  <c r="D23" i="110"/>
  <c r="D24" i="110"/>
  <c r="D25" i="110"/>
  <c r="D26" i="110"/>
  <c r="D27" i="110"/>
  <c r="D28" i="110"/>
  <c r="D29" i="110"/>
  <c r="D30" i="110"/>
  <c r="D31" i="110"/>
  <c r="D32" i="110"/>
  <c r="D33" i="110"/>
  <c r="D34" i="110"/>
  <c r="D35" i="110"/>
  <c r="D36" i="110"/>
  <c r="D37" i="110"/>
  <c r="B38" i="110"/>
  <c r="B39" i="110" s="1"/>
  <c r="C38" i="110"/>
  <c r="D38" i="110" s="1"/>
  <c r="E38" i="110"/>
  <c r="D39" i="96" l="1"/>
  <c r="D6" i="110"/>
  <c r="C39" i="110"/>
  <c r="D39" i="110" s="1"/>
  <c r="D43" i="96"/>
  <c r="E39" i="110"/>
  <c r="D42" i="110"/>
  <c r="D43" i="110" l="1"/>
  <c r="O67" i="2"/>
  <c r="J79" i="2"/>
  <c r="J30" i="2"/>
  <c r="E14" i="2"/>
  <c r="G77" i="2"/>
  <c r="N46" i="2"/>
  <c r="H15" i="2"/>
  <c r="D19" i="2"/>
  <c r="E16" i="2"/>
  <c r="G79" i="2"/>
  <c r="G19" i="2"/>
  <c r="F65" i="2"/>
  <c r="N66" i="2"/>
  <c r="F39" i="2"/>
  <c r="M19" i="2"/>
  <c r="G4" i="2"/>
  <c r="F35" i="2"/>
  <c r="F26" i="2"/>
  <c r="N74" i="2"/>
  <c r="M32" i="2"/>
  <c r="J84" i="2"/>
  <c r="D58" i="2"/>
  <c r="M76" i="2"/>
  <c r="D61" i="2"/>
  <c r="M18" i="2"/>
  <c r="E34" i="2"/>
  <c r="O63" i="2"/>
  <c r="D78" i="2"/>
  <c r="E80" i="2"/>
  <c r="E18" i="2"/>
  <c r="F54" i="2"/>
  <c r="N30" i="2"/>
  <c r="M42" i="2"/>
  <c r="G5" i="2"/>
  <c r="O50" i="2"/>
  <c r="E33" i="2"/>
  <c r="N65" i="2"/>
  <c r="F66" i="2"/>
  <c r="D15" i="2"/>
  <c r="J34" i="2"/>
  <c r="F46" i="2"/>
  <c r="N50" i="2"/>
  <c r="G81" i="2"/>
  <c r="D18" i="2"/>
  <c r="O29" i="2"/>
  <c r="D47" i="2"/>
  <c r="M35" i="2"/>
  <c r="J52" i="2"/>
  <c r="O69" i="2"/>
  <c r="M14" i="2"/>
  <c r="F85" i="2"/>
  <c r="D63" i="2"/>
  <c r="H34" i="2"/>
  <c r="F38" i="2"/>
  <c r="F30" i="2"/>
  <c r="J55" i="2"/>
  <c r="D75" i="2"/>
  <c r="E39" i="2"/>
  <c r="F84" i="2"/>
  <c r="F56" i="2"/>
  <c r="N78" i="2"/>
  <c r="M59" i="2"/>
  <c r="O79" i="2"/>
  <c r="E27" i="2"/>
  <c r="F29" i="2"/>
  <c r="N15" i="2"/>
  <c r="H81" i="2"/>
  <c r="G82" i="2"/>
  <c r="D72" i="2"/>
  <c r="D9" i="2"/>
  <c r="M81" i="2"/>
  <c r="H63" i="2"/>
  <c r="H45" i="2"/>
  <c r="H16" i="2"/>
  <c r="M69" i="2"/>
  <c r="H85" i="2"/>
  <c r="O17" i="2"/>
  <c r="G41" i="2"/>
  <c r="E59" i="2"/>
  <c r="E42" i="2"/>
  <c r="G10" i="2"/>
  <c r="G23" i="2"/>
  <c r="E66" i="2"/>
  <c r="E72" i="2"/>
  <c r="H12" i="2"/>
  <c r="F14" i="2"/>
  <c r="O34" i="2"/>
  <c r="H23" i="2"/>
  <c r="M45" i="2"/>
  <c r="J80" i="2"/>
  <c r="F18" i="2"/>
  <c r="F75" i="2"/>
  <c r="N61" i="2"/>
  <c r="J27" i="2"/>
  <c r="O55" i="2"/>
  <c r="J4" i="2"/>
  <c r="D81" i="2"/>
  <c r="O70" i="2"/>
  <c r="G88" i="2"/>
  <c r="M27" i="2"/>
  <c r="N21" i="2"/>
  <c r="D27" i="2"/>
  <c r="J24" i="2"/>
  <c r="D23" i="2"/>
  <c r="O43" i="2"/>
  <c r="H72" i="2"/>
  <c r="E8" i="2"/>
  <c r="N47" i="2"/>
  <c r="G72" i="2"/>
  <c r="M85" i="2"/>
  <c r="D60" i="2"/>
  <c r="E69" i="2"/>
  <c r="J16" i="2"/>
  <c r="G52" i="2"/>
  <c r="M53" i="2"/>
  <c r="J23" i="2"/>
  <c r="E47" i="2"/>
  <c r="J28" i="2"/>
  <c r="J78" i="2"/>
  <c r="J22" i="2"/>
  <c r="F51" i="2"/>
  <c r="G87" i="2"/>
  <c r="F9" i="2"/>
  <c r="N77" i="2"/>
  <c r="F77" i="2"/>
  <c r="F59" i="2"/>
  <c r="H43" i="2"/>
  <c r="F23" i="2"/>
  <c r="M34" i="2"/>
  <c r="M72" i="2"/>
  <c r="G61" i="2"/>
  <c r="G67" i="2"/>
  <c r="E28" i="2"/>
  <c r="E82" i="2"/>
  <c r="F53" i="2"/>
  <c r="M56" i="2"/>
  <c r="J15" i="2"/>
  <c r="M16" i="2"/>
  <c r="H75" i="2"/>
  <c r="G73" i="2"/>
  <c r="E75" i="2"/>
  <c r="J9" i="2"/>
  <c r="M37" i="2"/>
  <c r="M61" i="2"/>
  <c r="F60" i="2"/>
  <c r="O51" i="2"/>
  <c r="E38" i="2"/>
  <c r="O73" i="2"/>
  <c r="F87" i="2"/>
  <c r="G45" i="2"/>
  <c r="J58" i="2"/>
  <c r="N26" i="2"/>
  <c r="O75" i="2"/>
  <c r="O77" i="2"/>
  <c r="F12" i="2"/>
  <c r="J50" i="2"/>
  <c r="E48" i="2"/>
  <c r="G8" i="2"/>
  <c r="D82" i="2"/>
  <c r="H56" i="2"/>
  <c r="N14" i="2"/>
  <c r="J43" i="2"/>
  <c r="O22" i="2"/>
  <c r="O78" i="2"/>
  <c r="F58" i="2"/>
  <c r="N58" i="2"/>
  <c r="N52" i="2"/>
  <c r="D32" i="2"/>
  <c r="F73" i="2"/>
  <c r="G84" i="2"/>
  <c r="E10" i="2"/>
  <c r="N85" i="2"/>
  <c r="H78" i="2"/>
  <c r="H80" i="2"/>
  <c r="N27" i="2"/>
  <c r="N42" i="2"/>
  <c r="N69" i="2"/>
  <c r="N34" i="2"/>
  <c r="N22" i="2"/>
  <c r="G74" i="2"/>
  <c r="N87" i="2"/>
  <c r="D76" i="2"/>
  <c r="M38" i="2"/>
  <c r="O76" i="2"/>
  <c r="J17" i="2"/>
  <c r="G56" i="2"/>
  <c r="H54" i="2"/>
  <c r="N60" i="2"/>
  <c r="G54" i="2"/>
  <c r="G62" i="2"/>
  <c r="F7" i="2"/>
  <c r="D34" i="2"/>
  <c r="G78" i="2"/>
  <c r="D45" i="2"/>
  <c r="G39" i="2"/>
  <c r="E51" i="2"/>
  <c r="H9" i="2"/>
  <c r="O48" i="2"/>
  <c r="O87" i="2"/>
  <c r="H26" i="2"/>
  <c r="N29" i="2"/>
  <c r="M39" i="2"/>
  <c r="G48" i="2"/>
  <c r="O24" i="2"/>
  <c r="E37" i="2"/>
  <c r="E81" i="2"/>
  <c r="D41" i="2"/>
  <c r="G69" i="2"/>
  <c r="H5" i="2"/>
  <c r="F67" i="2"/>
  <c r="J10" i="2"/>
  <c r="E53" i="2"/>
  <c r="J59" i="2"/>
  <c r="O42" i="2"/>
  <c r="F43" i="2"/>
  <c r="H14" i="2"/>
  <c r="N18" i="2"/>
  <c r="D54" i="2"/>
  <c r="J67" i="2"/>
  <c r="H60" i="2"/>
  <c r="H7" i="2"/>
  <c r="M54" i="2"/>
  <c r="J35" i="2"/>
  <c r="D46" i="2"/>
  <c r="E12" i="2"/>
  <c r="M28" i="2"/>
  <c r="J41" i="2"/>
  <c r="M75" i="2"/>
  <c r="N4" i="2"/>
  <c r="D4" i="2"/>
  <c r="J14" i="2"/>
  <c r="M21" i="2"/>
  <c r="O26" i="2"/>
  <c r="G85" i="2"/>
  <c r="H6" i="2"/>
  <c r="O53" i="2"/>
  <c r="D70" i="2"/>
  <c r="E29" i="2"/>
  <c r="G55" i="2"/>
  <c r="G28" i="2"/>
  <c r="D33" i="2"/>
  <c r="M73" i="2"/>
  <c r="N45" i="2"/>
  <c r="J42" i="2"/>
  <c r="E46" i="2"/>
  <c r="F79" i="2"/>
  <c r="G16" i="2"/>
  <c r="J29" i="2"/>
  <c r="E4" i="2"/>
  <c r="J87" i="2"/>
  <c r="M60" i="2"/>
  <c r="F33" i="2"/>
  <c r="G75" i="2"/>
  <c r="O15" i="2"/>
  <c r="G7" i="2"/>
  <c r="D37" i="2"/>
  <c r="O52" i="2"/>
  <c r="E76" i="2"/>
  <c r="M65" i="2"/>
  <c r="N54" i="2"/>
  <c r="O14" i="2"/>
  <c r="D66" i="2"/>
  <c r="M24" i="2"/>
  <c r="M46" i="2"/>
  <c r="F11" i="2"/>
  <c r="J48" i="2"/>
  <c r="G26" i="2"/>
  <c r="N39" i="2"/>
  <c r="N63" i="2"/>
  <c r="J26" i="2"/>
  <c r="L80" i="2"/>
  <c r="F41" i="2"/>
  <c r="O23" i="2"/>
  <c r="M88" i="2"/>
  <c r="J47" i="2"/>
  <c r="F32" i="2"/>
  <c r="D53" i="2"/>
  <c r="M84" i="2"/>
  <c r="M33" i="2"/>
  <c r="J18" i="2"/>
  <c r="N72" i="2"/>
  <c r="M17" i="2"/>
  <c r="D26" i="2"/>
  <c r="D35" i="2"/>
  <c r="J32" i="2"/>
  <c r="G46" i="2"/>
  <c r="N43" i="2"/>
  <c r="E67" i="2"/>
  <c r="O21" i="2"/>
  <c r="E45" i="2"/>
  <c r="O66" i="2"/>
  <c r="E58" i="2"/>
  <c r="M43" i="2"/>
  <c r="G6" i="2"/>
  <c r="F63" i="2"/>
  <c r="H67" i="2"/>
  <c r="H55" i="2"/>
  <c r="H41" i="2"/>
  <c r="D65" i="2"/>
  <c r="E17" i="2"/>
  <c r="M74" i="2"/>
  <c r="E78" i="2"/>
  <c r="N32" i="2"/>
  <c r="G76" i="2"/>
  <c r="E63" i="2"/>
  <c r="E21" i="2"/>
  <c r="O19" i="2"/>
  <c r="J74" i="2"/>
  <c r="G50" i="2"/>
  <c r="E56" i="2"/>
  <c r="F70" i="2"/>
  <c r="E65" i="2"/>
  <c r="J70" i="2"/>
  <c r="G70" i="2"/>
  <c r="E9" i="2"/>
  <c r="N59" i="2"/>
  <c r="F61" i="2"/>
  <c r="G21" i="2"/>
  <c r="M15" i="2"/>
  <c r="D38" i="2"/>
  <c r="G65" i="2"/>
  <c r="G80" i="2"/>
  <c r="N19" i="2"/>
  <c r="J77" i="2"/>
  <c r="J73" i="2"/>
  <c r="H88" i="2"/>
  <c r="D48" i="2"/>
  <c r="H18" i="2"/>
  <c r="F62" i="2"/>
  <c r="O16" i="2"/>
  <c r="N62" i="2"/>
  <c r="J37" i="2"/>
  <c r="J46" i="2"/>
  <c r="N33" i="2"/>
  <c r="M48" i="2"/>
  <c r="O47" i="2"/>
  <c r="O27" i="2"/>
  <c r="G32" i="2"/>
  <c r="N79" i="2"/>
  <c r="H73" i="2"/>
  <c r="O58" i="2"/>
  <c r="F10" i="2"/>
  <c r="D59" i="2"/>
  <c r="H30" i="2"/>
  <c r="O30" i="2"/>
  <c r="N48" i="2"/>
  <c r="J33" i="2"/>
  <c r="O54" i="2"/>
  <c r="F19" i="2"/>
  <c r="G63" i="2"/>
  <c r="J38" i="2"/>
  <c r="O60" i="2"/>
  <c r="H10" i="2"/>
  <c r="G59" i="2"/>
  <c r="E15" i="2"/>
  <c r="G29" i="2"/>
  <c r="D55" i="2"/>
  <c r="O33" i="2"/>
  <c r="O61" i="2"/>
  <c r="D84" i="2"/>
  <c r="N75" i="2"/>
  <c r="E43" i="2"/>
  <c r="O46" i="2"/>
  <c r="F17" i="2"/>
  <c r="G18" i="2"/>
  <c r="M29" i="2"/>
  <c r="O82" i="2"/>
  <c r="N81" i="2"/>
  <c r="E41" i="2"/>
  <c r="D51" i="2"/>
  <c r="O85" i="2"/>
  <c r="F5" i="2"/>
  <c r="D62" i="2"/>
  <c r="F52" i="2"/>
  <c r="E11" i="2"/>
  <c r="G9" i="2"/>
  <c r="L82" i="2"/>
  <c r="O80" i="2"/>
  <c r="H47" i="2"/>
  <c r="G58" i="2"/>
  <c r="M22" i="2"/>
  <c r="N28" i="2"/>
  <c r="D22" i="2"/>
  <c r="N67" i="2"/>
  <c r="G37" i="2"/>
  <c r="H62" i="2"/>
  <c r="N76" i="2"/>
  <c r="J54" i="2"/>
  <c r="M23" i="2"/>
  <c r="O38" i="2"/>
  <c r="J69" i="2"/>
  <c r="G53" i="2"/>
  <c r="N55" i="2"/>
  <c r="O37" i="2"/>
  <c r="G35" i="2"/>
  <c r="F15" i="2"/>
  <c r="F27" i="2"/>
  <c r="D28" i="2"/>
  <c r="N16" i="2"/>
  <c r="H32" i="2"/>
  <c r="O35" i="2"/>
  <c r="E70" i="2"/>
  <c r="E73" i="2"/>
  <c r="M51" i="2"/>
  <c r="E85" i="2"/>
  <c r="G34" i="2"/>
  <c r="H50" i="2"/>
  <c r="J72" i="2"/>
  <c r="O81" i="2"/>
  <c r="L81" i="2"/>
  <c r="O88" i="2"/>
  <c r="D24" i="2"/>
  <c r="N38" i="2"/>
  <c r="J51" i="2"/>
  <c r="M26" i="2"/>
  <c r="H38" i="2"/>
  <c r="D21" i="2"/>
  <c r="D85" i="2"/>
  <c r="O4" i="2"/>
  <c r="E79" i="2"/>
  <c r="E52" i="2"/>
  <c r="N88" i="2"/>
  <c r="J39" i="2"/>
  <c r="M50" i="2"/>
  <c r="N35" i="2"/>
  <c r="J8" i="2"/>
  <c r="J81" i="2"/>
  <c r="J76" i="2"/>
  <c r="F37" i="2"/>
  <c r="G60" i="2"/>
  <c r="F80" i="2"/>
  <c r="J85" i="2"/>
  <c r="H65" i="2"/>
  <c r="H77" i="2"/>
  <c r="N37" i="2"/>
  <c r="F47" i="2"/>
  <c r="J65" i="2"/>
  <c r="N82" i="2"/>
  <c r="G66" i="2"/>
  <c r="F81" i="2"/>
  <c r="H4" i="2"/>
  <c r="M66" i="2"/>
  <c r="E54" i="2"/>
  <c r="M52" i="2"/>
  <c r="D73" i="2"/>
  <c r="H70" i="2"/>
  <c r="G15" i="2"/>
  <c r="F34" i="2"/>
  <c r="G12" i="2"/>
  <c r="H46" i="2"/>
  <c r="H66" i="2"/>
  <c r="H24" i="2"/>
  <c r="E84" i="2"/>
  <c r="G47" i="2"/>
  <c r="D56" i="2"/>
  <c r="E62" i="2"/>
  <c r="E35" i="2"/>
  <c r="F8" i="2"/>
  <c r="H17" i="2"/>
  <c r="F22" i="2"/>
  <c r="H52" i="2"/>
  <c r="F28" i="2"/>
  <c r="N41" i="2"/>
  <c r="F4" i="2"/>
  <c r="H69" i="2"/>
  <c r="D8" i="2"/>
  <c r="G30" i="2"/>
  <c r="G42" i="2"/>
  <c r="J19" i="2"/>
  <c r="H53" i="2"/>
  <c r="N56" i="2"/>
  <c r="E19" i="2"/>
  <c r="H35" i="2"/>
  <c r="E60" i="2"/>
  <c r="E87" i="2"/>
  <c r="J62" i="2"/>
  <c r="H58" i="2"/>
  <c r="O72" i="2"/>
  <c r="E55" i="2"/>
  <c r="O45" i="2"/>
  <c r="J66" i="2"/>
  <c r="M63" i="2"/>
  <c r="D7" i="2"/>
  <c r="E26" i="2"/>
  <c r="M30" i="2"/>
  <c r="M77" i="2"/>
  <c r="M82" i="2"/>
  <c r="N70" i="2"/>
  <c r="G38" i="2"/>
  <c r="M70" i="2"/>
  <c r="O74" i="2"/>
  <c r="O56" i="2"/>
  <c r="F69" i="2"/>
  <c r="D80" i="2"/>
  <c r="N17" i="2"/>
  <c r="D87" i="2"/>
  <c r="N73" i="2"/>
  <c r="E77" i="2"/>
  <c r="H82" i="2"/>
  <c r="F82" i="2"/>
  <c r="F48" i="2"/>
  <c r="J53" i="2"/>
  <c r="D30" i="2"/>
  <c r="F21" i="2"/>
  <c r="F55" i="2"/>
  <c r="J12" i="2"/>
  <c r="D14" i="2"/>
  <c r="H84" i="2"/>
  <c r="G43" i="2"/>
  <c r="N24" i="2"/>
  <c r="H33" i="2"/>
  <c r="E61" i="2"/>
  <c r="M78" i="2"/>
  <c r="J60" i="2"/>
  <c r="F78" i="2"/>
  <c r="O32" i="2"/>
  <c r="F42" i="2"/>
  <c r="J61" i="2"/>
  <c r="O65" i="2"/>
  <c r="E50" i="2"/>
  <c r="E30" i="2"/>
  <c r="N51" i="2"/>
  <c r="J6" i="2"/>
  <c r="J21" i="2"/>
  <c r="N84" i="2"/>
  <c r="M55" i="2"/>
  <c r="H42" i="2"/>
  <c r="D43" i="2"/>
  <c r="H8" i="2"/>
  <c r="E7" i="2"/>
  <c r="J63" i="2"/>
  <c r="F16" i="2"/>
  <c r="G51" i="2"/>
  <c r="H51" i="2"/>
  <c r="O62" i="2"/>
  <c r="D67" i="2"/>
  <c r="G33" i="2"/>
  <c r="H21" i="2"/>
  <c r="E23" i="2"/>
  <c r="J7" i="2"/>
  <c r="G27" i="2"/>
  <c r="H79" i="2"/>
  <c r="H87" i="2"/>
  <c r="M47" i="2"/>
  <c r="H22" i="2"/>
  <c r="O41" i="2"/>
  <c r="J82" i="2"/>
  <c r="M41" i="2"/>
  <c r="H76" i="2"/>
  <c r="O59" i="2"/>
  <c r="F72" i="2"/>
  <c r="H28" i="2"/>
  <c r="M87" i="2"/>
  <c r="G22" i="2"/>
  <c r="M67" i="2"/>
  <c r="O84" i="2"/>
  <c r="H74" i="2"/>
  <c r="E74" i="2"/>
  <c r="D52" i="2"/>
  <c r="M80" i="2"/>
  <c r="J5" i="2"/>
  <c r="N23" i="2"/>
  <c r="D77" i="2"/>
  <c r="J88" i="2"/>
  <c r="E32" i="2"/>
  <c r="F24" i="2"/>
  <c r="F50" i="2"/>
  <c r="D69" i="2"/>
  <c r="M79" i="2"/>
  <c r="O28" i="2"/>
  <c r="M62" i="2"/>
  <c r="N80" i="2"/>
  <c r="J56" i="2"/>
  <c r="O18" i="2"/>
  <c r="D50" i="2"/>
  <c r="M58" i="2"/>
  <c r="H59" i="2"/>
  <c r="D29" i="2"/>
  <c r="H29" i="2"/>
  <c r="D16" i="2"/>
  <c r="D17" i="2"/>
  <c r="D42" i="2"/>
  <c r="N53" i="2"/>
  <c r="O39" i="2"/>
  <c r="H11" i="2"/>
  <c r="E22" i="2"/>
  <c r="D39" i="2"/>
  <c r="G11" i="2"/>
  <c r="D79" i="2"/>
  <c r="G24" i="2"/>
  <c r="F74" i="2"/>
  <c r="G17" i="2"/>
  <c r="J45" i="2"/>
  <c r="H39" i="2"/>
  <c r="H19" i="2"/>
  <c r="H61" i="2"/>
  <c r="J11" i="2"/>
  <c r="H48" i="2"/>
  <c r="H37" i="2"/>
  <c r="F45" i="2"/>
  <c r="E24" i="2"/>
  <c r="G14" i="2"/>
  <c r="J75" i="2"/>
  <c r="D74" i="2"/>
  <c r="H27" i="2"/>
  <c r="F76" i="2"/>
  <c r="M64" i="2" l="1"/>
  <c r="N83" i="2"/>
  <c r="T5" i="2"/>
  <c r="M83" i="2"/>
  <c r="M44" i="2"/>
  <c r="N86" i="2"/>
  <c r="T6" i="2"/>
  <c r="N44" i="2"/>
  <c r="N40" i="2"/>
  <c r="M57" i="2"/>
  <c r="U4" i="2"/>
  <c r="N31" i="2"/>
  <c r="M86" i="2"/>
  <c r="L83" i="2"/>
  <c r="M68" i="2"/>
  <c r="N49" i="2"/>
  <c r="M25" i="2"/>
  <c r="N13" i="2"/>
  <c r="M31" i="2"/>
  <c r="N36" i="2"/>
  <c r="N71" i="2"/>
  <c r="N64" i="2"/>
  <c r="N20" i="2"/>
  <c r="M40" i="2"/>
  <c r="M36" i="2"/>
  <c r="N25" i="2"/>
  <c r="T4" i="2"/>
  <c r="M49" i="2"/>
  <c r="M71" i="2"/>
  <c r="M20" i="2"/>
  <c r="N57" i="2"/>
  <c r="N68" i="2"/>
</calcChain>
</file>

<file path=xl/sharedStrings.xml><?xml version="1.0" encoding="utf-8"?>
<sst xmlns="http://schemas.openxmlformats.org/spreadsheetml/2006/main" count="5543" uniqueCount="1578">
  <si>
    <t>新見市立哲西図書館</t>
  </si>
  <si>
    <t>備前市立図書館</t>
  </si>
  <si>
    <t>備前市立図書館日生分館</t>
  </si>
  <si>
    <t>備前市立図書館吉永分館</t>
  </si>
  <si>
    <t>赤磐市立中央図書館</t>
  </si>
  <si>
    <t>赤磐市立赤坂図書館</t>
  </si>
  <si>
    <t>赤磐市立熊山図書館</t>
  </si>
  <si>
    <t>赤磐市立吉井図書館</t>
  </si>
  <si>
    <t>真庭市立久世図書館</t>
  </si>
  <si>
    <t>真庭市立蒜山図書館</t>
  </si>
  <si>
    <t>美作市立中央図書館</t>
  </si>
  <si>
    <t>0868-74-3104</t>
  </si>
  <si>
    <t>0868-74-3153</t>
  </si>
  <si>
    <t>美作市立大原図書館</t>
  </si>
  <si>
    <t>美作市立作東図書館</t>
  </si>
  <si>
    <t>美作市立東粟倉図書館</t>
  </si>
  <si>
    <t>浅口市立金光さつき図書館</t>
  </si>
  <si>
    <t>浅口市立寄島図書館</t>
  </si>
  <si>
    <t>和気町立図書館</t>
  </si>
  <si>
    <t>早島町立図書館</t>
  </si>
  <si>
    <t>086-482-1513</t>
  </si>
  <si>
    <t>086-482-4802</t>
  </si>
  <si>
    <t>里庄町立図書館</t>
  </si>
  <si>
    <t>矢掛町立図書館</t>
  </si>
  <si>
    <t>鏡野町立図書館</t>
  </si>
  <si>
    <t>奈義町立図書館</t>
  </si>
  <si>
    <t>美咲町立中央図書館</t>
  </si>
  <si>
    <t>美咲町立旭図書館</t>
  </si>
  <si>
    <t>美咲町立柵原図書館</t>
  </si>
  <si>
    <t>金光図書館</t>
  </si>
  <si>
    <t>最上図書館</t>
  </si>
  <si>
    <t>金光</t>
    <phoneticPr fontId="2"/>
  </si>
  <si>
    <t>最上</t>
    <phoneticPr fontId="2"/>
  </si>
  <si>
    <t>県</t>
    <rPh sb="0" eb="1">
      <t>ケン</t>
    </rPh>
    <phoneticPr fontId="2"/>
  </si>
  <si>
    <t>哲西</t>
    <rPh sb="0" eb="2">
      <t>テッセイ</t>
    </rPh>
    <phoneticPr fontId="2"/>
  </si>
  <si>
    <t>鴨方</t>
    <phoneticPr fontId="2"/>
  </si>
  <si>
    <t>里庄</t>
    <phoneticPr fontId="2"/>
  </si>
  <si>
    <t>岡中</t>
    <phoneticPr fontId="2"/>
  </si>
  <si>
    <t>足守</t>
    <phoneticPr fontId="2"/>
  </si>
  <si>
    <t>伊島</t>
    <phoneticPr fontId="2"/>
  </si>
  <si>
    <t>幸町</t>
    <phoneticPr fontId="2"/>
  </si>
  <si>
    <t>浦安</t>
    <phoneticPr fontId="2"/>
  </si>
  <si>
    <t>灘崎</t>
    <rPh sb="0" eb="2">
      <t>ナダサキ</t>
    </rPh>
    <phoneticPr fontId="2"/>
  </si>
  <si>
    <t>御津</t>
    <rPh sb="0" eb="2">
      <t>ミツ</t>
    </rPh>
    <phoneticPr fontId="2"/>
  </si>
  <si>
    <t>加茂</t>
    <rPh sb="0" eb="2">
      <t>カモ</t>
    </rPh>
    <phoneticPr fontId="2"/>
  </si>
  <si>
    <t>久米</t>
    <rPh sb="0" eb="2">
      <t>クメ</t>
    </rPh>
    <phoneticPr fontId="2"/>
  </si>
  <si>
    <t>勝北</t>
    <rPh sb="0" eb="2">
      <t>ショウボク</t>
    </rPh>
    <phoneticPr fontId="2"/>
  </si>
  <si>
    <t>芳井</t>
    <rPh sb="0" eb="2">
      <t>ヨシイ</t>
    </rPh>
    <phoneticPr fontId="2"/>
  </si>
  <si>
    <t>所在地</t>
    <rPh sb="0" eb="3">
      <t>ショザイチ</t>
    </rPh>
    <phoneticPr fontId="2"/>
  </si>
  <si>
    <t>電話</t>
    <rPh sb="0" eb="2">
      <t>デンワ</t>
    </rPh>
    <phoneticPr fontId="2"/>
  </si>
  <si>
    <t>-</t>
    <phoneticPr fontId="2"/>
  </si>
  <si>
    <t>勤務</t>
    <rPh sb="0" eb="2">
      <t>キンム</t>
    </rPh>
    <phoneticPr fontId="2"/>
  </si>
  <si>
    <t>司書資格</t>
    <rPh sb="0" eb="2">
      <t>シショ</t>
    </rPh>
    <rPh sb="2" eb="4">
      <t>シカク</t>
    </rPh>
    <phoneticPr fontId="2"/>
  </si>
  <si>
    <t>ＮＯ</t>
    <phoneticPr fontId="2"/>
  </si>
  <si>
    <t>玉野</t>
    <rPh sb="0" eb="1">
      <t>タマ</t>
    </rPh>
    <rPh sb="1" eb="2">
      <t>ノ</t>
    </rPh>
    <phoneticPr fontId="2"/>
  </si>
  <si>
    <t>備前</t>
    <rPh sb="0" eb="2">
      <t>ビゼン</t>
    </rPh>
    <phoneticPr fontId="2"/>
  </si>
  <si>
    <t>瀬戸内</t>
    <rPh sb="0" eb="3">
      <t>セトウチ</t>
    </rPh>
    <phoneticPr fontId="2"/>
  </si>
  <si>
    <t>美作</t>
    <rPh sb="0" eb="2">
      <t>ミマサカ</t>
    </rPh>
    <phoneticPr fontId="2"/>
  </si>
  <si>
    <t>私立</t>
    <rPh sb="0" eb="2">
      <t>シリツ</t>
    </rPh>
    <phoneticPr fontId="2"/>
  </si>
  <si>
    <t>赤坂</t>
    <rPh sb="0" eb="2">
      <t>アカサカ</t>
    </rPh>
    <phoneticPr fontId="2"/>
  </si>
  <si>
    <t>英田</t>
    <rPh sb="0" eb="2">
      <t>アイダ</t>
    </rPh>
    <phoneticPr fontId="2"/>
  </si>
  <si>
    <t>大原</t>
    <rPh sb="0" eb="2">
      <t>オオハラ</t>
    </rPh>
    <phoneticPr fontId="2"/>
  </si>
  <si>
    <t>東粟倉</t>
    <rPh sb="0" eb="1">
      <t>ヒガシ</t>
    </rPh>
    <rPh sb="1" eb="3">
      <t>アワクラ</t>
    </rPh>
    <phoneticPr fontId="2"/>
  </si>
  <si>
    <t>日生</t>
    <rPh sb="0" eb="2">
      <t>ヒナセ</t>
    </rPh>
    <phoneticPr fontId="2"/>
  </si>
  <si>
    <t>吉永</t>
    <rPh sb="0" eb="2">
      <t>ヨシナガ</t>
    </rPh>
    <phoneticPr fontId="2"/>
  </si>
  <si>
    <t>蒜山</t>
    <rPh sb="0" eb="2">
      <t>ヒルゼン</t>
    </rPh>
    <phoneticPr fontId="2"/>
  </si>
  <si>
    <t>岡山県</t>
    <rPh sb="0" eb="3">
      <t>オカヤマケン</t>
    </rPh>
    <phoneticPr fontId="2"/>
  </si>
  <si>
    <t>岡山市</t>
    <rPh sb="0" eb="3">
      <t>オカヤマシ</t>
    </rPh>
    <phoneticPr fontId="2"/>
  </si>
  <si>
    <t>倉敷市</t>
    <rPh sb="0" eb="3">
      <t>クラシキシ</t>
    </rPh>
    <phoneticPr fontId="2"/>
  </si>
  <si>
    <t>津山市</t>
    <rPh sb="0" eb="3">
      <t>ツヤマシ</t>
    </rPh>
    <phoneticPr fontId="2"/>
  </si>
  <si>
    <t>玉野市</t>
    <rPh sb="0" eb="3">
      <t>タマノシ</t>
    </rPh>
    <phoneticPr fontId="2"/>
  </si>
  <si>
    <t>笠岡市</t>
    <rPh sb="0" eb="3">
      <t>カサオカシ</t>
    </rPh>
    <phoneticPr fontId="2"/>
  </si>
  <si>
    <t>井原市</t>
    <rPh sb="0" eb="3">
      <t>イバラシ</t>
    </rPh>
    <phoneticPr fontId="2"/>
  </si>
  <si>
    <t>総社市</t>
    <rPh sb="0" eb="3">
      <t>ソウジャシ</t>
    </rPh>
    <phoneticPr fontId="2"/>
  </si>
  <si>
    <t>高梁市</t>
    <rPh sb="0" eb="3">
      <t>タカハシシ</t>
    </rPh>
    <phoneticPr fontId="2"/>
  </si>
  <si>
    <t>新見市</t>
    <rPh sb="0" eb="3">
      <t>ニイミシ</t>
    </rPh>
    <phoneticPr fontId="2"/>
  </si>
  <si>
    <t>備前市</t>
    <rPh sb="0" eb="3">
      <t>ビゼンシ</t>
    </rPh>
    <phoneticPr fontId="2"/>
  </si>
  <si>
    <t>赤磐市</t>
    <rPh sb="0" eb="2">
      <t>アカイワ</t>
    </rPh>
    <rPh sb="2" eb="3">
      <t>シ</t>
    </rPh>
    <phoneticPr fontId="2"/>
  </si>
  <si>
    <t>中央</t>
    <rPh sb="0" eb="2">
      <t>チュウオウ</t>
    </rPh>
    <phoneticPr fontId="2"/>
  </si>
  <si>
    <t>真庭市</t>
    <rPh sb="0" eb="2">
      <t>マニワ</t>
    </rPh>
    <rPh sb="2" eb="3">
      <t>シ</t>
    </rPh>
    <phoneticPr fontId="2"/>
  </si>
  <si>
    <t>美作市</t>
    <rPh sb="0" eb="2">
      <t>ミマサカ</t>
    </rPh>
    <rPh sb="2" eb="3">
      <t>シ</t>
    </rPh>
    <phoneticPr fontId="2"/>
  </si>
  <si>
    <t>和気町</t>
    <rPh sb="0" eb="3">
      <t>ワケチョウ</t>
    </rPh>
    <phoneticPr fontId="2"/>
  </si>
  <si>
    <t>早島町</t>
    <rPh sb="0" eb="3">
      <t>ハヤシマチョウ</t>
    </rPh>
    <phoneticPr fontId="2"/>
  </si>
  <si>
    <t>里庄町</t>
    <rPh sb="0" eb="3">
      <t>サトショウチョウ</t>
    </rPh>
    <phoneticPr fontId="2"/>
  </si>
  <si>
    <t>矢掛町</t>
    <rPh sb="0" eb="3">
      <t>ヤカゲチョウ</t>
    </rPh>
    <phoneticPr fontId="2"/>
  </si>
  <si>
    <t>鏡野町</t>
    <rPh sb="0" eb="3">
      <t>カガミノチョウ</t>
    </rPh>
    <phoneticPr fontId="2"/>
  </si>
  <si>
    <t>勝央町</t>
    <rPh sb="0" eb="3">
      <t>ショウオウチョウ</t>
    </rPh>
    <phoneticPr fontId="2"/>
  </si>
  <si>
    <t>奈義町</t>
    <rPh sb="0" eb="3">
      <t>ナギチョウ</t>
    </rPh>
    <phoneticPr fontId="2"/>
  </si>
  <si>
    <t>久米南町</t>
    <rPh sb="0" eb="4">
      <t>クメナンチョウ</t>
    </rPh>
    <phoneticPr fontId="2"/>
  </si>
  <si>
    <t>美咲町</t>
    <rPh sb="0" eb="3">
      <t>ミサキチョウ</t>
    </rPh>
    <phoneticPr fontId="2"/>
  </si>
  <si>
    <t>津山</t>
    <phoneticPr fontId="2"/>
  </si>
  <si>
    <t>瀬戸内市</t>
    <rPh sb="0" eb="3">
      <t>セトウチ</t>
    </rPh>
    <rPh sb="3" eb="4">
      <t>シ</t>
    </rPh>
    <phoneticPr fontId="2"/>
  </si>
  <si>
    <t>非常勤</t>
    <rPh sb="0" eb="3">
      <t>ヒジョウキン</t>
    </rPh>
    <phoneticPr fontId="2"/>
  </si>
  <si>
    <t>専任</t>
    <rPh sb="0" eb="2">
      <t>センニン</t>
    </rPh>
    <phoneticPr fontId="2"/>
  </si>
  <si>
    <t>常勤</t>
    <rPh sb="0" eb="2">
      <t>ジョウキン</t>
    </rPh>
    <phoneticPr fontId="2"/>
  </si>
  <si>
    <t>年間購入図書冊数（冊）</t>
    <rPh sb="0" eb="2">
      <t>ネンカン</t>
    </rPh>
    <rPh sb="2" eb="4">
      <t>コウニュウ</t>
    </rPh>
    <rPh sb="4" eb="6">
      <t>トショ</t>
    </rPh>
    <rPh sb="6" eb="8">
      <t>サッスウ</t>
    </rPh>
    <rPh sb="9" eb="10">
      <t>サツ</t>
    </rPh>
    <phoneticPr fontId="2"/>
  </si>
  <si>
    <t>寄贈・その他図書冊数（冊）</t>
    <rPh sb="0" eb="2">
      <t>キゾウ</t>
    </rPh>
    <rPh sb="3" eb="6">
      <t>ソノタ</t>
    </rPh>
    <rPh sb="6" eb="8">
      <t>トショ</t>
    </rPh>
    <rPh sb="8" eb="10">
      <t>サッスウ</t>
    </rPh>
    <rPh sb="11" eb="12">
      <t>サツ</t>
    </rPh>
    <phoneticPr fontId="2"/>
  </si>
  <si>
    <t>年間受入図書冊数（冊）</t>
    <rPh sb="0" eb="2">
      <t>ネンカン</t>
    </rPh>
    <rPh sb="2" eb="4">
      <t>ウケイレ</t>
    </rPh>
    <rPh sb="4" eb="6">
      <t>トショ</t>
    </rPh>
    <rPh sb="6" eb="8">
      <t>サッスウ</t>
    </rPh>
    <rPh sb="9" eb="10">
      <t>サツ</t>
    </rPh>
    <phoneticPr fontId="2"/>
  </si>
  <si>
    <t>合計冊数</t>
    <rPh sb="0" eb="2">
      <t>ゴウケイ</t>
    </rPh>
    <rPh sb="2" eb="4">
      <t>サッスウ</t>
    </rPh>
    <phoneticPr fontId="2"/>
  </si>
  <si>
    <t>※　人口一人当たり資料費は、臨時的資料費も含む。</t>
    <rPh sb="2" eb="4">
      <t>ジンコウ</t>
    </rPh>
    <rPh sb="4" eb="6">
      <t>ヒトリ</t>
    </rPh>
    <rPh sb="6" eb="7">
      <t>ア</t>
    </rPh>
    <rPh sb="9" eb="12">
      <t>シリョウヒ</t>
    </rPh>
    <rPh sb="14" eb="17">
      <t>リンジテキ</t>
    </rPh>
    <rPh sb="17" eb="20">
      <t>シリョウヒ</t>
    </rPh>
    <rPh sb="21" eb="22">
      <t>フク</t>
    </rPh>
    <phoneticPr fontId="2"/>
  </si>
  <si>
    <t>図書
購入費
（千円）</t>
    <rPh sb="0" eb="2">
      <t>トショ</t>
    </rPh>
    <rPh sb="3" eb="6">
      <t>コウニュウヒ</t>
    </rPh>
    <rPh sb="8" eb="10">
      <t>センエン</t>
    </rPh>
    <phoneticPr fontId="2"/>
  </si>
  <si>
    <t>ｻｰﾋﾞｽﾎﾟｲﾝﾄ用資料費（千円）</t>
    <rPh sb="10" eb="11">
      <t>ヨウ</t>
    </rPh>
    <rPh sb="11" eb="13">
      <t>シリョウ</t>
    </rPh>
    <rPh sb="13" eb="14">
      <t>ヒ</t>
    </rPh>
    <rPh sb="15" eb="17">
      <t>センエン</t>
    </rPh>
    <phoneticPr fontId="2"/>
  </si>
  <si>
    <t>資料費
小計
（千円）</t>
    <rPh sb="0" eb="3">
      <t>シリョウヒ</t>
    </rPh>
    <rPh sb="4" eb="6">
      <t>ショウケイ</t>
    </rPh>
    <rPh sb="8" eb="10">
      <t>センエン</t>
    </rPh>
    <phoneticPr fontId="2"/>
  </si>
  <si>
    <t>図書館設置市町計</t>
  </si>
  <si>
    <t>確認用</t>
  </si>
  <si>
    <t>吉備中央町</t>
    <rPh sb="0" eb="4">
      <t>キビチュウオウ</t>
    </rPh>
    <rPh sb="4" eb="5">
      <t>マチ</t>
    </rPh>
    <phoneticPr fontId="2"/>
  </si>
  <si>
    <t>吉備中央町計</t>
    <rPh sb="0" eb="4">
      <t>キビチュウオウ</t>
    </rPh>
    <rPh sb="4" eb="5">
      <t>マチ</t>
    </rPh>
    <rPh sb="5" eb="6">
      <t>ケイ</t>
    </rPh>
    <phoneticPr fontId="2"/>
  </si>
  <si>
    <t>岡山県内公共図書館調査</t>
    <rPh sb="0" eb="2">
      <t>オカヤマ</t>
    </rPh>
    <rPh sb="2" eb="4">
      <t>ケンナイ</t>
    </rPh>
    <rPh sb="4" eb="6">
      <t>コウキョウ</t>
    </rPh>
    <rPh sb="6" eb="9">
      <t>トショカン</t>
    </rPh>
    <rPh sb="9" eb="11">
      <t>チョウサ</t>
    </rPh>
    <phoneticPr fontId="2"/>
  </si>
  <si>
    <t>＜収録内容＞</t>
    <phoneticPr fontId="2"/>
  </si>
  <si>
    <t>臨時的
資料費
（千円）</t>
    <rPh sb="0" eb="3">
      <t>リンジテキ</t>
    </rPh>
    <rPh sb="4" eb="7">
      <t>シリョウヒ</t>
    </rPh>
    <rPh sb="9" eb="11">
      <t>センエン</t>
    </rPh>
    <phoneticPr fontId="2"/>
  </si>
  <si>
    <t>駐車場数</t>
    <rPh sb="0" eb="2">
      <t>チュウシャ</t>
    </rPh>
    <rPh sb="2" eb="4">
      <t>バカズ</t>
    </rPh>
    <phoneticPr fontId="2"/>
  </si>
  <si>
    <t>雑誌新聞購入費
(千円)</t>
    <rPh sb="0" eb="2">
      <t>ザッシ</t>
    </rPh>
    <rPh sb="2" eb="4">
      <t>シンブン</t>
    </rPh>
    <rPh sb="4" eb="7">
      <t>コウニュウヒ</t>
    </rPh>
    <rPh sb="9" eb="11">
      <t>センエン</t>
    </rPh>
    <phoneticPr fontId="2"/>
  </si>
  <si>
    <t>運　　　　　営</t>
    <rPh sb="0" eb="7">
      <t>ウンエイ</t>
    </rPh>
    <phoneticPr fontId="2"/>
  </si>
  <si>
    <t>休　館　日</t>
    <rPh sb="0" eb="5">
      <t>キュウカンビ</t>
    </rPh>
    <phoneticPr fontId="2"/>
  </si>
  <si>
    <t>開 館 時 間</t>
    <rPh sb="0" eb="3">
      <t>カイカン</t>
    </rPh>
    <rPh sb="4" eb="7">
      <t>ジカン</t>
    </rPh>
    <phoneticPr fontId="2"/>
  </si>
  <si>
    <t>奉仕人口
＊</t>
    <rPh sb="0" eb="2">
      <t>ホウシ</t>
    </rPh>
    <rPh sb="2" eb="4">
      <t>ジンコウ</t>
    </rPh>
    <phoneticPr fontId="2"/>
  </si>
  <si>
    <t>蔵書冊数
(冊)</t>
    <rPh sb="0" eb="2">
      <t>ゾウショ</t>
    </rPh>
    <rPh sb="2" eb="4">
      <t>サッスウ</t>
    </rPh>
    <rPh sb="6" eb="7">
      <t>サツ</t>
    </rPh>
    <phoneticPr fontId="2"/>
  </si>
  <si>
    <t>-</t>
  </si>
  <si>
    <t>自動車図書館用資料費
(千円)</t>
    <rPh sb="0" eb="3">
      <t>ジドウシャ</t>
    </rPh>
    <rPh sb="3" eb="6">
      <t>トショカン</t>
    </rPh>
    <rPh sb="6" eb="7">
      <t>ヨウ</t>
    </rPh>
    <rPh sb="7" eb="9">
      <t>シリョウ</t>
    </rPh>
    <rPh sb="9" eb="10">
      <t>ヒ</t>
    </rPh>
    <rPh sb="12" eb="14">
      <t>センエン</t>
    </rPh>
    <phoneticPr fontId="2"/>
  </si>
  <si>
    <t>自動車図書館用資料費
（千円）</t>
    <rPh sb="0" eb="3">
      <t>ジドウシャ</t>
    </rPh>
    <rPh sb="3" eb="6">
      <t>トショカン</t>
    </rPh>
    <rPh sb="6" eb="7">
      <t>ヨウ</t>
    </rPh>
    <rPh sb="7" eb="9">
      <t>シリョウ</t>
    </rPh>
    <rPh sb="9" eb="10">
      <t>ヒ</t>
    </rPh>
    <rPh sb="12" eb="14">
      <t>センエン</t>
    </rPh>
    <phoneticPr fontId="2"/>
  </si>
  <si>
    <t>奉仕人口1人当たり</t>
    <rPh sb="0" eb="2">
      <t>ホウシ</t>
    </rPh>
    <rPh sb="2" eb="4">
      <t>ジンコウ</t>
    </rPh>
    <rPh sb="4" eb="6">
      <t>１ニン</t>
    </rPh>
    <rPh sb="6" eb="7">
      <t>ア</t>
    </rPh>
    <phoneticPr fontId="2"/>
  </si>
  <si>
    <t>美星</t>
    <rPh sb="0" eb="2">
      <t>ビセイ</t>
    </rPh>
    <phoneticPr fontId="2"/>
  </si>
  <si>
    <t>瀬戸</t>
  </si>
  <si>
    <t>吉備中央町</t>
    <rPh sb="0" eb="2">
      <t>キビ</t>
    </rPh>
    <rPh sb="2" eb="5">
      <t>チュウオウチョウ</t>
    </rPh>
    <phoneticPr fontId="2"/>
  </si>
  <si>
    <t>町村計</t>
    <rPh sb="0" eb="2">
      <t>チョウソン</t>
    </rPh>
    <rPh sb="2" eb="3">
      <t>ケイ</t>
    </rPh>
    <phoneticPr fontId="2"/>
  </si>
  <si>
    <t>自治体内有効登録者数</t>
    <rPh sb="0" eb="3">
      <t>ジチタイ</t>
    </rPh>
    <rPh sb="3" eb="4">
      <t>ナイ</t>
    </rPh>
    <rPh sb="4" eb="6">
      <t>ユウコウ</t>
    </rPh>
    <rPh sb="6" eb="9">
      <t>トウロクシャ</t>
    </rPh>
    <rPh sb="9" eb="10">
      <t>スウ</t>
    </rPh>
    <phoneticPr fontId="2"/>
  </si>
  <si>
    <t>登録率</t>
    <rPh sb="0" eb="3">
      <t>トウロクリツ</t>
    </rPh>
    <phoneticPr fontId="2"/>
  </si>
  <si>
    <t>巡回間隔</t>
    <rPh sb="0" eb="2">
      <t>ジュンカイ</t>
    </rPh>
    <rPh sb="2" eb="4">
      <t>カンカク</t>
    </rPh>
    <phoneticPr fontId="2"/>
  </si>
  <si>
    <t>赤中</t>
    <rPh sb="0" eb="1">
      <t>アカ</t>
    </rPh>
    <rPh sb="1" eb="2">
      <t>ナカ</t>
    </rPh>
    <phoneticPr fontId="2"/>
  </si>
  <si>
    <t>岡山県</t>
  </si>
  <si>
    <t>岡山市</t>
  </si>
  <si>
    <t>岡山市計</t>
  </si>
  <si>
    <t>倉敷市</t>
  </si>
  <si>
    <t>倉敷市計</t>
  </si>
  <si>
    <t>津山市</t>
  </si>
  <si>
    <t>津山市計</t>
  </si>
  <si>
    <t>玉野市</t>
  </si>
  <si>
    <t>笠岡市</t>
  </si>
  <si>
    <t>井原市</t>
  </si>
  <si>
    <t>井原市計</t>
  </si>
  <si>
    <t>総社市</t>
  </si>
  <si>
    <t>高梁市</t>
  </si>
  <si>
    <t>新見市</t>
  </si>
  <si>
    <t>新見市計</t>
  </si>
  <si>
    <t>備前市</t>
  </si>
  <si>
    <t>備前市計</t>
  </si>
  <si>
    <t>瀬戸内市</t>
  </si>
  <si>
    <t>赤磐市</t>
  </si>
  <si>
    <t>赤磐市計</t>
  </si>
  <si>
    <t>真庭市</t>
  </si>
  <si>
    <t>真庭市計</t>
  </si>
  <si>
    <t>美作市</t>
  </si>
  <si>
    <t>美作市計</t>
  </si>
  <si>
    <t>浅口市</t>
  </si>
  <si>
    <t>浅口市計</t>
  </si>
  <si>
    <t>和気町</t>
  </si>
  <si>
    <t>和気町計</t>
  </si>
  <si>
    <t>早島町</t>
  </si>
  <si>
    <t>里庄町</t>
  </si>
  <si>
    <t>矢掛町</t>
  </si>
  <si>
    <t>鏡野町</t>
  </si>
  <si>
    <t>勝央町</t>
  </si>
  <si>
    <t>奈義町</t>
  </si>
  <si>
    <t>久米南町</t>
  </si>
  <si>
    <t>美咲町</t>
  </si>
  <si>
    <t>美咲町計</t>
  </si>
  <si>
    <t>私立</t>
  </si>
  <si>
    <t>受付件数</t>
    <rPh sb="0" eb="2">
      <t>ウケツケ</t>
    </rPh>
    <rPh sb="2" eb="4">
      <t>ケンスウ</t>
    </rPh>
    <phoneticPr fontId="2"/>
  </si>
  <si>
    <t>-</t>
    <phoneticPr fontId="2"/>
  </si>
  <si>
    <t>自治体名</t>
    <rPh sb="0" eb="3">
      <t>ジチタイ</t>
    </rPh>
    <rPh sb="3" eb="4">
      <t>メイ</t>
    </rPh>
    <phoneticPr fontId="2"/>
  </si>
  <si>
    <t>-</t>
    <phoneticPr fontId="2"/>
  </si>
  <si>
    <t>文献複写</t>
    <rPh sb="0" eb="2">
      <t>ブンケン</t>
    </rPh>
    <rPh sb="2" eb="4">
      <t>フクシャ</t>
    </rPh>
    <phoneticPr fontId="2"/>
  </si>
  <si>
    <t>複・独の別</t>
    <rPh sb="0" eb="1">
      <t>フク</t>
    </rPh>
    <rPh sb="2" eb="3">
      <t>ドクリツ</t>
    </rPh>
    <rPh sb="4" eb="5">
      <t>ベツ</t>
    </rPh>
    <phoneticPr fontId="2"/>
  </si>
  <si>
    <t>氏    名</t>
    <rPh sb="0" eb="6">
      <t>シメイ</t>
    </rPh>
    <phoneticPr fontId="2"/>
  </si>
  <si>
    <t>施         設</t>
    <rPh sb="0" eb="11">
      <t>シセツ</t>
    </rPh>
    <phoneticPr fontId="2"/>
  </si>
  <si>
    <t>館        長</t>
    <rPh sb="0" eb="10">
      <t>カンチョウ</t>
    </rPh>
    <phoneticPr fontId="2"/>
  </si>
  <si>
    <t>蔵書冊数（冊）</t>
    <rPh sb="0" eb="2">
      <t>ゾウショ</t>
    </rPh>
    <rPh sb="2" eb="4">
      <t>サッスウ</t>
    </rPh>
    <rPh sb="5" eb="6">
      <t>サツ</t>
    </rPh>
    <phoneticPr fontId="2"/>
  </si>
  <si>
    <t>購入雑誌（種）</t>
    <rPh sb="0" eb="2">
      <t>コウニュウ</t>
    </rPh>
    <rPh sb="2" eb="4">
      <t>ザッシ</t>
    </rPh>
    <rPh sb="5" eb="6">
      <t>シュ</t>
    </rPh>
    <phoneticPr fontId="2"/>
  </si>
  <si>
    <t>視聴覚資料費（千円）</t>
    <rPh sb="0" eb="3">
      <t>シチョウカク</t>
    </rPh>
    <rPh sb="3" eb="6">
      <t>シリョウヒ</t>
    </rPh>
    <rPh sb="7" eb="9">
      <t>センエン</t>
    </rPh>
    <phoneticPr fontId="2"/>
  </si>
  <si>
    <t>その他資料費（千円）</t>
    <rPh sb="0" eb="3">
      <t>ソノタ</t>
    </rPh>
    <rPh sb="3" eb="6">
      <t>シリョウヒ</t>
    </rPh>
    <rPh sb="7" eb="9">
      <t>センエン</t>
    </rPh>
    <phoneticPr fontId="2"/>
  </si>
  <si>
    <t>委託・派遣</t>
    <rPh sb="0" eb="2">
      <t>イタク</t>
    </rPh>
    <rPh sb="3" eb="5">
      <t>ハケン</t>
    </rPh>
    <phoneticPr fontId="2"/>
  </si>
  <si>
    <t>かもがわ</t>
    <phoneticPr fontId="2"/>
  </si>
  <si>
    <t>かよう</t>
    <phoneticPr fontId="2"/>
  </si>
  <si>
    <t>吉備
中央町</t>
    <rPh sb="0" eb="2">
      <t>キビ</t>
    </rPh>
    <rPh sb="3" eb="6">
      <t>チュウオウチョウ</t>
    </rPh>
    <phoneticPr fontId="2"/>
  </si>
  <si>
    <t>かもがわ</t>
    <phoneticPr fontId="2"/>
  </si>
  <si>
    <t>かよう</t>
    <phoneticPr fontId="2"/>
  </si>
  <si>
    <t>かもがわ</t>
    <phoneticPr fontId="2"/>
  </si>
  <si>
    <t>かよう</t>
    <phoneticPr fontId="2"/>
  </si>
  <si>
    <t>登録</t>
    <rPh sb="0" eb="2">
      <t>トウロク</t>
    </rPh>
    <phoneticPr fontId="2"/>
  </si>
  <si>
    <t>登録者総数
（人）</t>
    <rPh sb="0" eb="3">
      <t>トウロクシャ</t>
    </rPh>
    <rPh sb="3" eb="5">
      <t>ソウスウ</t>
    </rPh>
    <rPh sb="7" eb="8">
      <t>ニン</t>
    </rPh>
    <phoneticPr fontId="2"/>
  </si>
  <si>
    <t>登録率
（％）</t>
    <rPh sb="0" eb="3">
      <t>トウロクリツ</t>
    </rPh>
    <phoneticPr fontId="2"/>
  </si>
  <si>
    <t>貸出冊数
(冊)</t>
    <rPh sb="0" eb="4">
      <t>カシダシサッスウ</t>
    </rPh>
    <rPh sb="6" eb="7">
      <t>サツ</t>
    </rPh>
    <phoneticPr fontId="2"/>
  </si>
  <si>
    <t>資料費
(円)</t>
    <rPh sb="0" eb="2">
      <t>シリョウ</t>
    </rPh>
    <rPh sb="2" eb="3">
      <t>トショヒ</t>
    </rPh>
    <rPh sb="5" eb="6">
      <t>エン</t>
    </rPh>
    <phoneticPr fontId="2"/>
  </si>
  <si>
    <t>専任職員1人当サービス人口
(千人)</t>
    <rPh sb="0" eb="2">
      <t>センニン</t>
    </rPh>
    <rPh sb="2" eb="4">
      <t>ショクイン</t>
    </rPh>
    <phoneticPr fontId="2"/>
  </si>
  <si>
    <t>図  書  館  名</t>
    <rPh sb="0" eb="7">
      <t>トショカン</t>
    </rPh>
    <rPh sb="9" eb="10">
      <t>メイ</t>
    </rPh>
    <phoneticPr fontId="2"/>
  </si>
  <si>
    <t>郵便番号</t>
    <rPh sb="0" eb="4">
      <t>ユウビンバンゴウ</t>
    </rPh>
    <phoneticPr fontId="2"/>
  </si>
  <si>
    <t>岡中</t>
    <phoneticPr fontId="2"/>
  </si>
  <si>
    <t>幸町</t>
    <phoneticPr fontId="2"/>
  </si>
  <si>
    <t>浦安</t>
    <phoneticPr fontId="2"/>
  </si>
  <si>
    <t>足守</t>
    <phoneticPr fontId="2"/>
  </si>
  <si>
    <t>伊島</t>
    <phoneticPr fontId="2"/>
  </si>
  <si>
    <t>建部</t>
    <phoneticPr fontId="2"/>
  </si>
  <si>
    <t>御津</t>
    <phoneticPr fontId="2"/>
  </si>
  <si>
    <t>倉中</t>
    <phoneticPr fontId="2"/>
  </si>
  <si>
    <t>玉島</t>
    <phoneticPr fontId="2"/>
  </si>
  <si>
    <t>水島</t>
    <phoneticPr fontId="2"/>
  </si>
  <si>
    <t>津山</t>
    <phoneticPr fontId="2"/>
  </si>
  <si>
    <t>玉野</t>
    <phoneticPr fontId="2"/>
  </si>
  <si>
    <t>笠岡</t>
    <phoneticPr fontId="2"/>
  </si>
  <si>
    <t>井原</t>
    <phoneticPr fontId="2"/>
  </si>
  <si>
    <t>総社</t>
    <phoneticPr fontId="2"/>
  </si>
  <si>
    <t>高梁</t>
    <phoneticPr fontId="2"/>
  </si>
  <si>
    <t>新見</t>
    <phoneticPr fontId="2"/>
  </si>
  <si>
    <t>鴨方</t>
    <phoneticPr fontId="2"/>
  </si>
  <si>
    <t>和気</t>
    <phoneticPr fontId="2"/>
  </si>
  <si>
    <t>佐伯</t>
    <phoneticPr fontId="2"/>
  </si>
  <si>
    <t>早島</t>
    <phoneticPr fontId="2"/>
  </si>
  <si>
    <t>里庄</t>
    <phoneticPr fontId="2"/>
  </si>
  <si>
    <t>奈義</t>
    <phoneticPr fontId="2"/>
  </si>
  <si>
    <t>旭</t>
    <phoneticPr fontId="2"/>
  </si>
  <si>
    <t>最上</t>
    <phoneticPr fontId="2"/>
  </si>
  <si>
    <t>東粟倉</t>
    <rPh sb="0" eb="1">
      <t>ヒガシ</t>
    </rPh>
    <rPh sb="1" eb="2">
      <t>アワ</t>
    </rPh>
    <rPh sb="2" eb="3">
      <t>クラ</t>
    </rPh>
    <phoneticPr fontId="2"/>
  </si>
  <si>
    <t>幸町</t>
    <rPh sb="0" eb="2">
      <t>サイワイチョウ</t>
    </rPh>
    <phoneticPr fontId="2"/>
  </si>
  <si>
    <t>水島</t>
    <rPh sb="0" eb="2">
      <t>ミズシマ</t>
    </rPh>
    <phoneticPr fontId="2"/>
  </si>
  <si>
    <t>久世</t>
    <rPh sb="0" eb="2">
      <t>クセ</t>
    </rPh>
    <phoneticPr fontId="2"/>
  </si>
  <si>
    <t>かもがわ</t>
    <phoneticPr fontId="2"/>
  </si>
  <si>
    <t>かよう</t>
    <phoneticPr fontId="2"/>
  </si>
  <si>
    <t>～</t>
  </si>
  <si>
    <t>金光</t>
    <rPh sb="0" eb="2">
      <t>コンコウ</t>
    </rPh>
    <phoneticPr fontId="2"/>
  </si>
  <si>
    <t>Ⅱ　2</t>
  </si>
  <si>
    <t>Ⅱ　3</t>
  </si>
  <si>
    <t>Ⅱ　4</t>
  </si>
  <si>
    <t>Ⅱ　5</t>
  </si>
  <si>
    <t>Ⅱ　6</t>
  </si>
  <si>
    <t>Ⅱ　7</t>
  </si>
  <si>
    <t>個　人　貸　出</t>
    <rPh sb="0" eb="3">
      <t>コジン</t>
    </rPh>
    <rPh sb="4" eb="5">
      <t>カシ</t>
    </rPh>
    <rPh sb="6" eb="7">
      <t>デ</t>
    </rPh>
    <phoneticPr fontId="2"/>
  </si>
  <si>
    <t>人口千人当たり</t>
    <rPh sb="0" eb="2">
      <t>ジンコウ</t>
    </rPh>
    <rPh sb="2" eb="4">
      <t>センニン</t>
    </rPh>
    <rPh sb="4" eb="5">
      <t>ア</t>
    </rPh>
    <phoneticPr fontId="2"/>
  </si>
  <si>
    <t>世帯数</t>
    <rPh sb="0" eb="3">
      <t>セタイスウ</t>
    </rPh>
    <phoneticPr fontId="2"/>
  </si>
  <si>
    <t>男</t>
    <rPh sb="0" eb="1">
      <t>オトコ</t>
    </rPh>
    <phoneticPr fontId="2"/>
  </si>
  <si>
    <t>女</t>
    <rPh sb="0" eb="1">
      <t>オンナ</t>
    </rPh>
    <phoneticPr fontId="2"/>
  </si>
  <si>
    <t>寄島</t>
    <rPh sb="0" eb="2">
      <t>ヨリシマ</t>
    </rPh>
    <phoneticPr fontId="2"/>
  </si>
  <si>
    <t>～</t>
    <phoneticPr fontId="2"/>
  </si>
  <si>
    <t>専有延床面積(㎡)</t>
    <rPh sb="0" eb="2">
      <t>センユウ</t>
    </rPh>
    <rPh sb="2" eb="3">
      <t>ノ</t>
    </rPh>
    <rPh sb="3" eb="6">
      <t>ユカメンセキ</t>
    </rPh>
    <phoneticPr fontId="2"/>
  </si>
  <si>
    <t>職員数</t>
    <rPh sb="0" eb="3">
      <t>ショクインスウ</t>
    </rPh>
    <phoneticPr fontId="2"/>
  </si>
  <si>
    <t>内司書</t>
    <rPh sb="0" eb="1">
      <t>ナイ</t>
    </rPh>
    <rPh sb="1" eb="3">
      <t>シショ</t>
    </rPh>
    <phoneticPr fontId="2"/>
  </si>
  <si>
    <t>兼任</t>
    <rPh sb="0" eb="2">
      <t>ケンニン</t>
    </rPh>
    <phoneticPr fontId="2"/>
  </si>
  <si>
    <t>臨時</t>
    <rPh sb="0" eb="2">
      <t>リンジ</t>
    </rPh>
    <phoneticPr fontId="2"/>
  </si>
  <si>
    <t>ｻｰﾋﾞｽﾎﾟｲﾝﾄ用資料費　（千円）</t>
    <rPh sb="10" eb="11">
      <t>ヨウ</t>
    </rPh>
    <rPh sb="11" eb="13">
      <t>シリョウ</t>
    </rPh>
    <rPh sb="13" eb="14">
      <t>ヒ</t>
    </rPh>
    <rPh sb="16" eb="18">
      <t>センエン</t>
    </rPh>
    <phoneticPr fontId="2"/>
  </si>
  <si>
    <t>年間受入冊数(冊)</t>
    <rPh sb="0" eb="2">
      <t>ネンカン</t>
    </rPh>
    <rPh sb="2" eb="4">
      <t>ウケイレ</t>
    </rPh>
    <rPh sb="4" eb="6">
      <t>サッスウ</t>
    </rPh>
    <rPh sb="7" eb="8">
      <t>サツ</t>
    </rPh>
    <phoneticPr fontId="2"/>
  </si>
  <si>
    <t>人口一人当り資料費（円）</t>
    <rPh sb="0" eb="2">
      <t>ジンコウ</t>
    </rPh>
    <rPh sb="2" eb="4">
      <t>ヒトリ</t>
    </rPh>
    <rPh sb="4" eb="5">
      <t>アタ</t>
    </rPh>
    <rPh sb="6" eb="8">
      <t>シリョウ</t>
    </rPh>
    <rPh sb="8" eb="9">
      <t>ヒ</t>
    </rPh>
    <rPh sb="10" eb="11">
      <t>エン</t>
    </rPh>
    <phoneticPr fontId="2"/>
  </si>
  <si>
    <t>人口一人当り資料費（円）</t>
    <rPh sb="0" eb="2">
      <t>ジンコウ</t>
    </rPh>
    <rPh sb="2" eb="4">
      <t>ヒトリ</t>
    </rPh>
    <rPh sb="4" eb="5">
      <t>アタ</t>
    </rPh>
    <rPh sb="6" eb="8">
      <t>シリョウ</t>
    </rPh>
    <rPh sb="8" eb="9">
      <t>トショヒ</t>
    </rPh>
    <rPh sb="10" eb="11">
      <t>エン</t>
    </rPh>
    <phoneticPr fontId="2"/>
  </si>
  <si>
    <t>計</t>
    <rPh sb="0" eb="1">
      <t>ケイ</t>
    </rPh>
    <phoneticPr fontId="2"/>
  </si>
  <si>
    <t>船穂</t>
    <rPh sb="0" eb="2">
      <t>フナオ</t>
    </rPh>
    <phoneticPr fontId="2"/>
  </si>
  <si>
    <t>真備</t>
    <rPh sb="0" eb="2">
      <t>マビ</t>
    </rPh>
    <phoneticPr fontId="2"/>
  </si>
  <si>
    <t>久米南</t>
    <rPh sb="0" eb="3">
      <t>クメナン</t>
    </rPh>
    <phoneticPr fontId="2"/>
  </si>
  <si>
    <t>柵原</t>
    <rPh sb="0" eb="2">
      <t>ヤナハラ</t>
    </rPh>
    <phoneticPr fontId="2"/>
  </si>
  <si>
    <t>創設</t>
    <rPh sb="0" eb="2">
      <t>ソウセツ</t>
    </rPh>
    <phoneticPr fontId="2"/>
  </si>
  <si>
    <t>児島</t>
    <rPh sb="0" eb="2">
      <t>コジマ</t>
    </rPh>
    <phoneticPr fontId="2"/>
  </si>
  <si>
    <t>略称</t>
    <rPh sb="0" eb="2">
      <t>リャクショウ</t>
    </rPh>
    <phoneticPr fontId="2"/>
  </si>
  <si>
    <t>吉井</t>
    <rPh sb="0" eb="2">
      <t>ヨシイ</t>
    </rPh>
    <phoneticPr fontId="2"/>
  </si>
  <si>
    <t>矢掛</t>
    <rPh sb="0" eb="2">
      <t>ヤカゲ</t>
    </rPh>
    <phoneticPr fontId="2"/>
  </si>
  <si>
    <t>勝央</t>
    <rPh sb="0" eb="2">
      <t>ショウオウ</t>
    </rPh>
    <phoneticPr fontId="2"/>
  </si>
  <si>
    <t>熊山</t>
    <rPh sb="0" eb="2">
      <t>クマヤマ</t>
    </rPh>
    <phoneticPr fontId="2"/>
  </si>
  <si>
    <t>鏡野</t>
    <rPh sb="0" eb="2">
      <t>カガミノ</t>
    </rPh>
    <phoneticPr fontId="2"/>
  </si>
  <si>
    <t>ｻｰﾋﾞｽﾎﾟｲﾝﾄ数</t>
    <rPh sb="10" eb="11">
      <t>スウ</t>
    </rPh>
    <phoneticPr fontId="2"/>
  </si>
  <si>
    <t>自動車図書館</t>
    <rPh sb="0" eb="3">
      <t>ジドウシャ</t>
    </rPh>
    <rPh sb="3" eb="6">
      <t>トショカン</t>
    </rPh>
    <phoneticPr fontId="2"/>
  </si>
  <si>
    <t>人口</t>
    <rPh sb="0" eb="2">
      <t>ジンコウ</t>
    </rPh>
    <phoneticPr fontId="2"/>
  </si>
  <si>
    <t>浅口市</t>
    <rPh sb="0" eb="1">
      <t>アサ</t>
    </rPh>
    <rPh sb="1" eb="2">
      <t>グチ</t>
    </rPh>
    <rPh sb="2" eb="3">
      <t>シ</t>
    </rPh>
    <phoneticPr fontId="2"/>
  </si>
  <si>
    <t>金光さつき</t>
    <rPh sb="0" eb="2">
      <t>コンコウ</t>
    </rPh>
    <phoneticPr fontId="2"/>
  </si>
  <si>
    <t>市計</t>
    <rPh sb="0" eb="1">
      <t>シ</t>
    </rPh>
    <rPh sb="1" eb="2">
      <t>ケイ</t>
    </rPh>
    <phoneticPr fontId="2"/>
  </si>
  <si>
    <t>－</t>
    <phoneticPr fontId="2"/>
  </si>
  <si>
    <t>-</t>
    <phoneticPr fontId="2"/>
  </si>
  <si>
    <t>合計</t>
    <rPh sb="0" eb="2">
      <t>ゴウケイ</t>
    </rPh>
    <phoneticPr fontId="2"/>
  </si>
  <si>
    <t>台数</t>
    <rPh sb="0" eb="2">
      <t>ダイスウ</t>
    </rPh>
    <phoneticPr fontId="2"/>
  </si>
  <si>
    <t>１日平均</t>
    <rPh sb="0" eb="2">
      <t>１ニチ</t>
    </rPh>
    <rPh sb="2" eb="4">
      <t>ヘイキン</t>
    </rPh>
    <phoneticPr fontId="2"/>
  </si>
  <si>
    <t>予約件数</t>
    <rPh sb="0" eb="2">
      <t>ヨヤク</t>
    </rPh>
    <rPh sb="2" eb="4">
      <t>ケンスウ</t>
    </rPh>
    <phoneticPr fontId="2"/>
  </si>
  <si>
    <t>相互貸借</t>
    <rPh sb="0" eb="2">
      <t>ソウゴ</t>
    </rPh>
    <rPh sb="2" eb="4">
      <t>タイシャク</t>
    </rPh>
    <phoneticPr fontId="2"/>
  </si>
  <si>
    <t>参考業務</t>
    <rPh sb="0" eb="2">
      <t>サンコウ</t>
    </rPh>
    <rPh sb="2" eb="4">
      <t>ギョウム</t>
    </rPh>
    <phoneticPr fontId="2"/>
  </si>
  <si>
    <t>日数</t>
    <rPh sb="0" eb="2">
      <t>ニッスウ</t>
    </rPh>
    <phoneticPr fontId="2"/>
  </si>
  <si>
    <t>貸出冊数</t>
    <rPh sb="0" eb="2">
      <t>カシダシ</t>
    </rPh>
    <rPh sb="2" eb="4">
      <t>サッスウ</t>
    </rPh>
    <phoneticPr fontId="2"/>
  </si>
  <si>
    <t>借受</t>
    <rPh sb="0" eb="2">
      <t>カリウケ</t>
    </rPh>
    <phoneticPr fontId="2"/>
  </si>
  <si>
    <t>貸出</t>
    <rPh sb="0" eb="2">
      <t>カシダシサッスウ</t>
    </rPh>
    <phoneticPr fontId="2"/>
  </si>
  <si>
    <t>年開館</t>
    <rPh sb="0" eb="1">
      <t>ネンカン</t>
    </rPh>
    <rPh sb="1" eb="3">
      <t>カイカン</t>
    </rPh>
    <phoneticPr fontId="2"/>
  </si>
  <si>
    <t>倉中</t>
    <phoneticPr fontId="2"/>
  </si>
  <si>
    <t>児島</t>
    <phoneticPr fontId="2"/>
  </si>
  <si>
    <t>津山</t>
    <phoneticPr fontId="2"/>
  </si>
  <si>
    <t>玉野</t>
    <phoneticPr fontId="2"/>
  </si>
  <si>
    <t>笠岡</t>
    <phoneticPr fontId="2"/>
  </si>
  <si>
    <t>井原</t>
    <phoneticPr fontId="2"/>
  </si>
  <si>
    <t>総社</t>
    <phoneticPr fontId="2"/>
  </si>
  <si>
    <t>高梁</t>
    <phoneticPr fontId="2"/>
  </si>
  <si>
    <t>新見</t>
    <phoneticPr fontId="2"/>
  </si>
  <si>
    <t>備前</t>
    <phoneticPr fontId="2"/>
  </si>
  <si>
    <t>御津</t>
    <phoneticPr fontId="2"/>
  </si>
  <si>
    <t>建部</t>
    <phoneticPr fontId="2"/>
  </si>
  <si>
    <t>瀬戸</t>
    <phoneticPr fontId="2"/>
  </si>
  <si>
    <t>佐伯</t>
    <phoneticPr fontId="2"/>
  </si>
  <si>
    <t>和気</t>
    <phoneticPr fontId="2"/>
  </si>
  <si>
    <t>灘崎</t>
    <phoneticPr fontId="2"/>
  </si>
  <si>
    <t>早島</t>
    <phoneticPr fontId="2"/>
  </si>
  <si>
    <t>奈義</t>
    <phoneticPr fontId="2"/>
  </si>
  <si>
    <t>作東</t>
    <phoneticPr fontId="2"/>
  </si>
  <si>
    <t>旭</t>
    <phoneticPr fontId="2"/>
  </si>
  <si>
    <t>岡山市立中央図書館</t>
  </si>
  <si>
    <t>大項目</t>
  </si>
  <si>
    <t>中項目</t>
  </si>
  <si>
    <t>小項目</t>
  </si>
  <si>
    <t>NO</t>
  </si>
  <si>
    <t>Ⅰ</t>
  </si>
  <si>
    <t>館長名ふりがな</t>
  </si>
  <si>
    <t>館長名</t>
  </si>
  <si>
    <t>勤務</t>
  </si>
  <si>
    <t>常勤</t>
  </si>
  <si>
    <t>職務</t>
  </si>
  <si>
    <t>専任</t>
  </si>
  <si>
    <t>司書資格</t>
  </si>
  <si>
    <t>無</t>
  </si>
  <si>
    <t>フリガナ</t>
  </si>
  <si>
    <t>〒番号</t>
  </si>
  <si>
    <t>所在地</t>
  </si>
  <si>
    <t>岡山市北区二日市町56</t>
  </si>
  <si>
    <t>図書館名</t>
  </si>
  <si>
    <t>電話</t>
  </si>
  <si>
    <t>086-223-3373</t>
  </si>
  <si>
    <t>ＦＡＸ</t>
  </si>
  <si>
    <t>086-223-0093</t>
  </si>
  <si>
    <t>7-1</t>
  </si>
  <si>
    <t>FAX公表の可否</t>
  </si>
  <si>
    <t>可</t>
  </si>
  <si>
    <t>ＨＰ　ＵＲＬ</t>
  </si>
  <si>
    <t>メールアドレス</t>
  </si>
  <si>
    <t>設置条例名</t>
  </si>
  <si>
    <t>施行年月日</t>
  </si>
  <si>
    <t>最終改正年月日</t>
  </si>
  <si>
    <t>Ⅰ　1</t>
  </si>
  <si>
    <t>施設の変更</t>
  </si>
  <si>
    <t>変更なし</t>
  </si>
  <si>
    <t>Ⅰ　2</t>
  </si>
  <si>
    <t>施設の形態</t>
  </si>
  <si>
    <t>Ⅰ　2-1</t>
  </si>
  <si>
    <t>併設・複合の相手</t>
  </si>
  <si>
    <t>Ⅰ　3-1</t>
  </si>
  <si>
    <t>併設・複合の相手その他</t>
  </si>
  <si>
    <t>Ⅰ　3-2</t>
  </si>
  <si>
    <t>併設・複合施設の名称</t>
  </si>
  <si>
    <t>Ⅰ　4</t>
  </si>
  <si>
    <t>専有延床面積</t>
  </si>
  <si>
    <t>Ⅰ　5</t>
  </si>
  <si>
    <t>書架棚総延長</t>
  </si>
  <si>
    <t>Ⅰ　6</t>
  </si>
  <si>
    <t>図書収容能力</t>
  </si>
  <si>
    <t>Ⅰ　7</t>
  </si>
  <si>
    <t>創設年月日</t>
  </si>
  <si>
    <t>Ⅰ　8</t>
  </si>
  <si>
    <t>Ⅰ　9</t>
  </si>
  <si>
    <t>建物の構造</t>
  </si>
  <si>
    <t>鉄筋・鉄骨コンクリート</t>
  </si>
  <si>
    <t>Ⅰ　9-1</t>
  </si>
  <si>
    <t>建物の使用階</t>
  </si>
  <si>
    <t>Ⅱ　1</t>
  </si>
  <si>
    <t>自動車図書館台数</t>
  </si>
  <si>
    <t>専用自動車の有無</t>
  </si>
  <si>
    <t>担当職員数</t>
  </si>
  <si>
    <t>巡回駐車場数</t>
  </si>
  <si>
    <t>巡回間隔</t>
  </si>
  <si>
    <t>積載図書冊数</t>
  </si>
  <si>
    <t>Ⅱ</t>
  </si>
  <si>
    <t>1</t>
  </si>
  <si>
    <t>休館日(毎週）</t>
  </si>
  <si>
    <t>毎週月曜日</t>
  </si>
  <si>
    <t>2</t>
  </si>
  <si>
    <t>休館日(毎月）（曜日）</t>
  </si>
  <si>
    <t>3</t>
  </si>
  <si>
    <t>休館日(毎月）（日）</t>
  </si>
  <si>
    <t>4</t>
  </si>
  <si>
    <t>休館日(毎月末日）</t>
  </si>
  <si>
    <t>年末年始　資料整理期間</t>
  </si>
  <si>
    <t>5</t>
  </si>
  <si>
    <t>その他の休館日</t>
  </si>
  <si>
    <t>6</t>
  </si>
  <si>
    <t>特定日のみ開館</t>
  </si>
  <si>
    <t>祝日開館</t>
  </si>
  <si>
    <t>開館時刻</t>
  </si>
  <si>
    <t>閉館時刻</t>
  </si>
  <si>
    <t>曜日による変更</t>
  </si>
  <si>
    <t>有</t>
  </si>
  <si>
    <t>年間開館日数</t>
  </si>
  <si>
    <t>Ⅲ</t>
  </si>
  <si>
    <t>専任職員</t>
  </si>
  <si>
    <t>うち司書・司書補</t>
  </si>
  <si>
    <t>兼任職員</t>
  </si>
  <si>
    <t>非常勤職員</t>
  </si>
  <si>
    <t>臨時職員</t>
  </si>
  <si>
    <t>委託・派遣職員</t>
  </si>
  <si>
    <t>Ⅳ</t>
  </si>
  <si>
    <t>蔵書冊数</t>
  </si>
  <si>
    <t>うち自動車図書館</t>
  </si>
  <si>
    <t>年間除籍冊数（含移管）</t>
  </si>
  <si>
    <t>1①</t>
  </si>
  <si>
    <t>受入総数</t>
  </si>
  <si>
    <t>1②</t>
  </si>
  <si>
    <t>2①</t>
  </si>
  <si>
    <t>うち購入数</t>
  </si>
  <si>
    <t>2②</t>
  </si>
  <si>
    <t>年間受入雑誌種数</t>
  </si>
  <si>
    <t>うち購入種</t>
  </si>
  <si>
    <t>年間受入新聞種数</t>
  </si>
  <si>
    <t>Ⅴ</t>
  </si>
  <si>
    <t>登録者数</t>
  </si>
  <si>
    <t>有効登録者数</t>
  </si>
  <si>
    <t>2-1</t>
  </si>
  <si>
    <t>うち自治体内有効登録者数</t>
  </si>
  <si>
    <t>個人貸出数</t>
  </si>
  <si>
    <t>うち自治体内有効貸出数</t>
  </si>
  <si>
    <t>団体貸出</t>
  </si>
  <si>
    <t>実施</t>
  </si>
  <si>
    <t>団体貸出団体数</t>
  </si>
  <si>
    <t>団体貸出数</t>
  </si>
  <si>
    <t>予約件数</t>
  </si>
  <si>
    <t>借受数</t>
  </si>
  <si>
    <t>貸出数</t>
  </si>
  <si>
    <t>文献複写</t>
  </si>
  <si>
    <t>複写枚数</t>
  </si>
  <si>
    <t>参考業務</t>
  </si>
  <si>
    <t>専任担当者数</t>
  </si>
  <si>
    <t>受付件数</t>
  </si>
  <si>
    <t>Ⅵ</t>
  </si>
  <si>
    <t>A</t>
  </si>
  <si>
    <t>b</t>
  </si>
  <si>
    <t>c</t>
  </si>
  <si>
    <t>経費について</t>
  </si>
  <si>
    <t>岡山県立図書館</t>
  </si>
  <si>
    <t>ｵｶﾔﾏｼｷﾀｸﾏﾙﾉｳﾁ</t>
  </si>
  <si>
    <t>〒700-0823</t>
  </si>
  <si>
    <t>ｵｶﾔﾏｹﾝﾘﾂﾄｼｮｶﾝ</t>
  </si>
  <si>
    <t>086-224-1286</t>
  </si>
  <si>
    <t>086-224-1208</t>
  </si>
  <si>
    <t>www.libnet.pref.okayama.jp/</t>
  </si>
  <si>
    <t>kento01@pref.okayama.lg.jp</t>
  </si>
  <si>
    <t>岡山県立図書館条例</t>
  </si>
  <si>
    <t>2004.04.01</t>
  </si>
  <si>
    <t>1906.03.24</t>
  </si>
  <si>
    <t>2004.03.31</t>
  </si>
  <si>
    <t>自動車図書館</t>
  </si>
  <si>
    <t>未実施</t>
  </si>
  <si>
    <t>運行開始年月日</t>
  </si>
  <si>
    <t>７日以上</t>
  </si>
  <si>
    <t>９時００分</t>
  </si>
  <si>
    <t>うち郷土・行政資料</t>
  </si>
  <si>
    <t>うち自動車図書館用</t>
  </si>
  <si>
    <t>来館者</t>
  </si>
  <si>
    <t>予約有無</t>
  </si>
  <si>
    <t>図書館等への貸出・相互貸借</t>
  </si>
  <si>
    <t>兼務担当者の有無</t>
  </si>
  <si>
    <t>ａ</t>
  </si>
  <si>
    <t>ｄ</t>
  </si>
  <si>
    <t>ｅ</t>
  </si>
  <si>
    <t>Ｂ</t>
  </si>
  <si>
    <t>Ｃ</t>
  </si>
  <si>
    <t>注意：０でないときは－と入力してください</t>
  </si>
  <si>
    <t>岡山市立幸町図書館</t>
  </si>
  <si>
    <t>086-234-5188</t>
  </si>
  <si>
    <t>086-234-5189</t>
  </si>
  <si>
    <t>岡山市立浦安総合公園図書館</t>
  </si>
  <si>
    <t>086-265-6141</t>
  </si>
  <si>
    <t>岡山市立足守図書館</t>
  </si>
  <si>
    <t>非常勤</t>
  </si>
  <si>
    <t>兼務</t>
  </si>
  <si>
    <t>岡山市北区足守718</t>
  </si>
  <si>
    <t>086-295-1942</t>
  </si>
  <si>
    <t>岡山市立伊島図書館</t>
  </si>
  <si>
    <t>086-253-0822</t>
  </si>
  <si>
    <t>岡山市立御津図書館</t>
  </si>
  <si>
    <t>岡山市北区御津宇垣1629</t>
  </si>
  <si>
    <t>086-952-4531</t>
  </si>
  <si>
    <t>岡山市南区片岡186</t>
  </si>
  <si>
    <t>倉敷市立中央図書館</t>
  </si>
  <si>
    <t>086-425-6030</t>
  </si>
  <si>
    <t>086-427-9110</t>
  </si>
  <si>
    <t>倉敷市立児島図書館</t>
  </si>
  <si>
    <t>086-472-4847</t>
  </si>
  <si>
    <t>086-474-4345</t>
  </si>
  <si>
    <t>倉敷市立玉島図書館</t>
  </si>
  <si>
    <t>086-526-6011</t>
  </si>
  <si>
    <t>086-522-0907</t>
  </si>
  <si>
    <t>倉敷市立水島図書館</t>
  </si>
  <si>
    <t>086-446-6918</t>
  </si>
  <si>
    <t>086-444-3176</t>
  </si>
  <si>
    <t>086-552-9300</t>
  </si>
  <si>
    <t>086-552-9301</t>
  </si>
  <si>
    <t>倉敷市立真備図書館</t>
  </si>
  <si>
    <t>086-698-9393</t>
  </si>
  <si>
    <t>津山市立図書館</t>
  </si>
  <si>
    <t>津山市新魚町17</t>
  </si>
  <si>
    <t>0868-24-2919</t>
  </si>
  <si>
    <t>0868-24-3529</t>
  </si>
  <si>
    <t>津山市立加茂町図書館</t>
  </si>
  <si>
    <t>0868-42-7032</t>
  </si>
  <si>
    <t>0868-42-7034</t>
  </si>
  <si>
    <t>津山市立勝北図書館</t>
  </si>
  <si>
    <t>玉野市立図書館</t>
  </si>
  <si>
    <t>笠岡市立図書館</t>
  </si>
  <si>
    <t>井原市井原図書館</t>
  </si>
  <si>
    <t>井原市芳井図書館</t>
  </si>
  <si>
    <t>井原市美星図書館</t>
  </si>
  <si>
    <t>総社市図書館</t>
  </si>
  <si>
    <t>北区</t>
  </si>
  <si>
    <t>中区</t>
  </si>
  <si>
    <t>東区</t>
  </si>
  <si>
    <t>南区</t>
  </si>
  <si>
    <t>新庄村</t>
  </si>
  <si>
    <t>西粟倉村</t>
  </si>
  <si>
    <t>吉備中央町</t>
  </si>
  <si>
    <t>-</t>
    <phoneticPr fontId="2"/>
  </si>
  <si>
    <t>枚数</t>
    <rPh sb="0" eb="2">
      <t>マイスウ</t>
    </rPh>
    <phoneticPr fontId="2"/>
  </si>
  <si>
    <t>2014.04.01</t>
    <phoneticPr fontId="2"/>
  </si>
  <si>
    <t>-</t>
    <phoneticPr fontId="2"/>
  </si>
  <si>
    <t>※H26より1.1時点に変更された</t>
    <rPh sb="9" eb="11">
      <t>ジテン</t>
    </rPh>
    <rPh sb="12" eb="14">
      <t>ヘンコウ</t>
    </rPh>
    <phoneticPr fontId="2"/>
  </si>
  <si>
    <t>区分</t>
    <rPh sb="0" eb="2">
      <t>クブン</t>
    </rPh>
    <phoneticPr fontId="2"/>
  </si>
  <si>
    <t>県計</t>
    <rPh sb="0" eb="1">
      <t>ケン</t>
    </rPh>
    <rPh sb="1" eb="2">
      <t>ケイ</t>
    </rPh>
    <phoneticPr fontId="2"/>
  </si>
  <si>
    <t>現用館の竣工年月日</t>
    <phoneticPr fontId="2"/>
  </si>
  <si>
    <t>-</t>
    <phoneticPr fontId="2"/>
  </si>
  <si>
    <t>専任なし</t>
  </si>
  <si>
    <t>牛窓</t>
    <rPh sb="0" eb="2">
      <t>ウシマド</t>
    </rPh>
    <phoneticPr fontId="2"/>
  </si>
  <si>
    <t>長船</t>
    <rPh sb="0" eb="2">
      <t>オサフネ</t>
    </rPh>
    <phoneticPr fontId="2"/>
  </si>
  <si>
    <t>落合</t>
    <rPh sb="0" eb="2">
      <t>オチアイ</t>
    </rPh>
    <phoneticPr fontId="2"/>
  </si>
  <si>
    <t>北房</t>
    <rPh sb="0" eb="2">
      <t>ホクボウ</t>
    </rPh>
    <phoneticPr fontId="2"/>
  </si>
  <si>
    <t>美甘</t>
    <rPh sb="0" eb="2">
      <t>ミカモ</t>
    </rPh>
    <phoneticPr fontId="2"/>
  </si>
  <si>
    <t>湯原</t>
    <rPh sb="0" eb="2">
      <t>ユバラ</t>
    </rPh>
    <phoneticPr fontId="2"/>
  </si>
  <si>
    <t>-</t>
    <phoneticPr fontId="2"/>
  </si>
  <si>
    <t>岡山市北区丸の内2丁目6-30</t>
    <phoneticPr fontId="2"/>
  </si>
  <si>
    <t>毎水曜日のみ開館</t>
    <rPh sb="0" eb="1">
      <t>マイ</t>
    </rPh>
    <rPh sb="1" eb="4">
      <t>スイヨウビ</t>
    </rPh>
    <phoneticPr fontId="2"/>
  </si>
  <si>
    <t>最上</t>
    <phoneticPr fontId="2"/>
  </si>
  <si>
    <t>金光</t>
    <phoneticPr fontId="2"/>
  </si>
  <si>
    <t>かよう</t>
    <phoneticPr fontId="2"/>
  </si>
  <si>
    <t>かもがわ</t>
    <phoneticPr fontId="2"/>
  </si>
  <si>
    <t>旭</t>
    <phoneticPr fontId="2"/>
  </si>
  <si>
    <t>奈義</t>
    <phoneticPr fontId="2"/>
  </si>
  <si>
    <t>里庄</t>
    <phoneticPr fontId="2"/>
  </si>
  <si>
    <t>早島</t>
    <phoneticPr fontId="2"/>
  </si>
  <si>
    <t>佐伯</t>
    <phoneticPr fontId="2"/>
  </si>
  <si>
    <t>和気</t>
    <phoneticPr fontId="2"/>
  </si>
  <si>
    <t>鴨方</t>
    <phoneticPr fontId="2"/>
  </si>
  <si>
    <t>作東</t>
    <phoneticPr fontId="2"/>
  </si>
  <si>
    <t>備前</t>
    <phoneticPr fontId="2"/>
  </si>
  <si>
    <t>新見</t>
    <phoneticPr fontId="2"/>
  </si>
  <si>
    <t>高梁</t>
    <phoneticPr fontId="2"/>
  </si>
  <si>
    <t>総社</t>
    <phoneticPr fontId="2"/>
  </si>
  <si>
    <t>井原</t>
    <phoneticPr fontId="2"/>
  </si>
  <si>
    <t>笠岡</t>
    <phoneticPr fontId="2"/>
  </si>
  <si>
    <t>玉野</t>
    <phoneticPr fontId="2"/>
  </si>
  <si>
    <t>津山</t>
    <phoneticPr fontId="2"/>
  </si>
  <si>
    <t>倉中</t>
    <phoneticPr fontId="2"/>
  </si>
  <si>
    <t>御津</t>
    <phoneticPr fontId="2"/>
  </si>
  <si>
    <t>建部</t>
    <phoneticPr fontId="2"/>
  </si>
  <si>
    <t>伊島</t>
    <phoneticPr fontId="2"/>
  </si>
  <si>
    <t>足守</t>
    <phoneticPr fontId="2"/>
  </si>
  <si>
    <t>浦安</t>
    <phoneticPr fontId="2"/>
  </si>
  <si>
    <t>幸町</t>
    <phoneticPr fontId="2"/>
  </si>
  <si>
    <t>岡中</t>
    <phoneticPr fontId="2"/>
  </si>
  <si>
    <t>FAX</t>
    <phoneticPr fontId="2"/>
  </si>
  <si>
    <t>ＮＯ</t>
    <phoneticPr fontId="2"/>
  </si>
  <si>
    <t>勝田</t>
    <rPh sb="0" eb="2">
      <t>カツタ</t>
    </rPh>
    <phoneticPr fontId="2"/>
  </si>
  <si>
    <t>-</t>
    <phoneticPr fontId="2"/>
  </si>
  <si>
    <t>-</t>
    <phoneticPr fontId="2"/>
  </si>
  <si>
    <t>指定管理</t>
    <rPh sb="0" eb="2">
      <t>シテイ</t>
    </rPh>
    <rPh sb="2" eb="4">
      <t>カンリ</t>
    </rPh>
    <phoneticPr fontId="2"/>
  </si>
  <si>
    <t>真中</t>
    <rPh sb="0" eb="2">
      <t>マンナカ</t>
    </rPh>
    <phoneticPr fontId="2"/>
  </si>
  <si>
    <t>Ⅳ</t>
    <phoneticPr fontId="2"/>
  </si>
  <si>
    <t>うち児童（蔵書冊数）</t>
    <rPh sb="2" eb="4">
      <t>ジドウ</t>
    </rPh>
    <rPh sb="5" eb="7">
      <t>ゾウショ</t>
    </rPh>
    <rPh sb="7" eb="9">
      <t>サッスウ</t>
    </rPh>
    <phoneticPr fontId="2"/>
  </si>
  <si>
    <t>Ⅴ</t>
    <phoneticPr fontId="2"/>
  </si>
  <si>
    <t>うち児童（登録者数）</t>
    <rPh sb="2" eb="4">
      <t>ジドウ</t>
    </rPh>
    <rPh sb="5" eb="8">
      <t>トウロクシャ</t>
    </rPh>
    <rPh sb="8" eb="9">
      <t>スウ</t>
    </rPh>
    <phoneticPr fontId="2"/>
  </si>
  <si>
    <t>うち児童（有効登録者数）</t>
    <rPh sb="2" eb="4">
      <t>ジドウ</t>
    </rPh>
    <rPh sb="5" eb="7">
      <t>ユウコウ</t>
    </rPh>
    <rPh sb="7" eb="10">
      <t>トウロクシャ</t>
    </rPh>
    <rPh sb="10" eb="11">
      <t>スウ</t>
    </rPh>
    <phoneticPr fontId="2"/>
  </si>
  <si>
    <t>うち児童（うち自治体内有効登録者数）</t>
    <rPh sb="2" eb="4">
      <t>ジドウ</t>
    </rPh>
    <rPh sb="7" eb="10">
      <t>ジチタイ</t>
    </rPh>
    <rPh sb="10" eb="11">
      <t>ナイ</t>
    </rPh>
    <rPh sb="11" eb="13">
      <t>ユウコウ</t>
    </rPh>
    <rPh sb="13" eb="16">
      <t>トウロクシャ</t>
    </rPh>
    <rPh sb="16" eb="17">
      <t>スウ</t>
    </rPh>
    <phoneticPr fontId="2"/>
  </si>
  <si>
    <t>1-1</t>
    <phoneticPr fontId="2"/>
  </si>
  <si>
    <t>うち児童（個人貸出　貸出数）</t>
    <rPh sb="2" eb="4">
      <t>ジドウ</t>
    </rPh>
    <rPh sb="5" eb="7">
      <t>コジン</t>
    </rPh>
    <rPh sb="7" eb="9">
      <t>カシダシ</t>
    </rPh>
    <rPh sb="10" eb="12">
      <t>カシダシ</t>
    </rPh>
    <rPh sb="12" eb="13">
      <t>スウ</t>
    </rPh>
    <phoneticPr fontId="2"/>
  </si>
  <si>
    <t>うち児童（年間受入図書冊数　受入数合計）</t>
    <rPh sb="2" eb="4">
      <t>ジドウ</t>
    </rPh>
    <rPh sb="5" eb="7">
      <t>ネンカン</t>
    </rPh>
    <rPh sb="7" eb="9">
      <t>ウケイレ</t>
    </rPh>
    <rPh sb="9" eb="11">
      <t>トショ</t>
    </rPh>
    <rPh sb="11" eb="13">
      <t>サッスウ</t>
    </rPh>
    <rPh sb="14" eb="16">
      <t>ウケイレ</t>
    </rPh>
    <rPh sb="16" eb="17">
      <t>スウ</t>
    </rPh>
    <rPh sb="17" eb="19">
      <t>ゴウケイ</t>
    </rPh>
    <phoneticPr fontId="2"/>
  </si>
  <si>
    <t>うち児童（年間受入図書冊数　うち購入数）</t>
    <rPh sb="2" eb="4">
      <t>ジドウ</t>
    </rPh>
    <rPh sb="5" eb="7">
      <t>ネンカン</t>
    </rPh>
    <rPh sb="7" eb="9">
      <t>ウケイレ</t>
    </rPh>
    <rPh sb="9" eb="11">
      <t>トショ</t>
    </rPh>
    <rPh sb="11" eb="13">
      <t>サッスウ</t>
    </rPh>
    <rPh sb="16" eb="19">
      <t>コウニュウスウ</t>
    </rPh>
    <phoneticPr fontId="2"/>
  </si>
  <si>
    <t>うち児童（個人貸出　うち自治体内貸出数）</t>
    <rPh sb="2" eb="4">
      <t>ジドウ</t>
    </rPh>
    <rPh sb="5" eb="9">
      <t>コジンカシダシ</t>
    </rPh>
    <rPh sb="12" eb="15">
      <t>ジチタイ</t>
    </rPh>
    <rPh sb="15" eb="16">
      <t>ナイ</t>
    </rPh>
    <rPh sb="16" eb="19">
      <t>カシダシスウ</t>
    </rPh>
    <phoneticPr fontId="2"/>
  </si>
  <si>
    <t>１９時００分</t>
    <phoneticPr fontId="2"/>
  </si>
  <si>
    <t>（うち児童）
（人）</t>
    <rPh sb="3" eb="5">
      <t>ジドウ</t>
    </rPh>
    <rPh sb="8" eb="9">
      <t>ニン</t>
    </rPh>
    <phoneticPr fontId="2"/>
  </si>
  <si>
    <t>月曜が休日に当たる時はその翌日</t>
    <phoneticPr fontId="2"/>
  </si>
  <si>
    <t>　</t>
    <phoneticPr fontId="2"/>
  </si>
  <si>
    <t>西粟倉村</t>
    <rPh sb="0" eb="4">
      <t>ニシアワクラソン</t>
    </rPh>
    <phoneticPr fontId="2"/>
  </si>
  <si>
    <t>あわくら</t>
    <phoneticPr fontId="2"/>
  </si>
  <si>
    <t>あわくら</t>
    <phoneticPr fontId="2"/>
  </si>
  <si>
    <t>ナカモト　マサユキ</t>
    <phoneticPr fontId="2"/>
  </si>
  <si>
    <t>中本　正行</t>
    <rPh sb="0" eb="2">
      <t>ナカモト</t>
    </rPh>
    <rPh sb="3" eb="5">
      <t>マサユキ</t>
    </rPh>
    <phoneticPr fontId="2"/>
  </si>
  <si>
    <t>-</t>
    <phoneticPr fontId="2"/>
  </si>
  <si>
    <t>-</t>
    <phoneticPr fontId="2"/>
  </si>
  <si>
    <t>地上４階地下１階</t>
    <phoneticPr fontId="2"/>
  </si>
  <si>
    <t>西粟倉村</t>
    <rPh sb="0" eb="1">
      <t>ニシ</t>
    </rPh>
    <rPh sb="1" eb="3">
      <t>アワクラ</t>
    </rPh>
    <rPh sb="3" eb="4">
      <t>ソン</t>
    </rPh>
    <phoneticPr fontId="2"/>
  </si>
  <si>
    <t>●市町村計</t>
    <rPh sb="1" eb="3">
      <t>シチョウ</t>
    </rPh>
    <rPh sb="3" eb="4">
      <t>ムラ</t>
    </rPh>
    <rPh sb="4" eb="5">
      <t>ケイ</t>
    </rPh>
    <phoneticPr fontId="2"/>
  </si>
  <si>
    <t>●市町村計</t>
    <rPh sb="1" eb="2">
      <t>シ</t>
    </rPh>
    <rPh sb="2" eb="3">
      <t>チョウ</t>
    </rPh>
    <rPh sb="3" eb="4">
      <t>ムラ</t>
    </rPh>
    <rPh sb="4" eb="5">
      <t>ケイ</t>
    </rPh>
    <phoneticPr fontId="2"/>
  </si>
  <si>
    <t>●県・市町村計</t>
    <rPh sb="1" eb="2">
      <t>ケン</t>
    </rPh>
    <rPh sb="3" eb="4">
      <t>シ</t>
    </rPh>
    <rPh sb="4" eb="5">
      <t>チョウ</t>
    </rPh>
    <rPh sb="5" eb="6">
      <t>ムラ</t>
    </rPh>
    <rPh sb="6" eb="7">
      <t>ケイ</t>
    </rPh>
    <phoneticPr fontId="2"/>
  </si>
  <si>
    <t>●県・市町村計</t>
    <rPh sb="1" eb="2">
      <t>ケン</t>
    </rPh>
    <rPh sb="3" eb="4">
      <t>シ</t>
    </rPh>
    <rPh sb="4" eb="5">
      <t>チョウ</t>
    </rPh>
    <rPh sb="5" eb="6">
      <t>ソン</t>
    </rPh>
    <rPh sb="6" eb="7">
      <t>ケイ</t>
    </rPh>
    <phoneticPr fontId="2"/>
  </si>
  <si>
    <t>西粟倉村</t>
    <rPh sb="0" eb="3">
      <t>ニシアワクラ</t>
    </rPh>
    <rPh sb="3" eb="4">
      <t>ソン</t>
    </rPh>
    <phoneticPr fontId="2"/>
  </si>
  <si>
    <t>（うち児童）</t>
    <rPh sb="3" eb="5">
      <t>ジドウ</t>
    </rPh>
    <phoneticPr fontId="2"/>
  </si>
  <si>
    <t>（うち自動車）</t>
    <rPh sb="3" eb="6">
      <t>ジドウシャ</t>
    </rPh>
    <phoneticPr fontId="2"/>
  </si>
  <si>
    <t>（うちｻｰﾋﾞｽﾎﾟｲﾝﾄ）</t>
    <phoneticPr fontId="2"/>
  </si>
  <si>
    <t>（うちｻｰﾋﾞｽﾎﾟｲﾝﾄ）</t>
    <phoneticPr fontId="2"/>
  </si>
  <si>
    <t>（うちｻｰﾋﾞｽﾎﾟｲﾝﾄ）</t>
    <phoneticPr fontId="2"/>
  </si>
  <si>
    <t>（うち自治体内）</t>
    <rPh sb="3" eb="6">
      <t>ジチタイ</t>
    </rPh>
    <rPh sb="6" eb="7">
      <t>ナイ</t>
    </rPh>
    <phoneticPr fontId="2"/>
  </si>
  <si>
    <t>（うちｻｰﾋﾞｽﾞﾎﾟｲﾝﾄ）</t>
    <phoneticPr fontId="2"/>
  </si>
  <si>
    <t>真中</t>
    <phoneticPr fontId="2"/>
  </si>
  <si>
    <t>真中</t>
    <phoneticPr fontId="2"/>
  </si>
  <si>
    <t>ＮＯ</t>
    <phoneticPr fontId="2"/>
  </si>
  <si>
    <t>あわくら</t>
    <phoneticPr fontId="2"/>
  </si>
  <si>
    <t>←新庄を除いている</t>
    <rPh sb="1" eb="3">
      <t>シンジョウ</t>
    </rPh>
    <rPh sb="4" eb="5">
      <t>ノゾ</t>
    </rPh>
    <phoneticPr fontId="2"/>
  </si>
  <si>
    <t>経常費2019年度決算額</t>
  </si>
  <si>
    <t>資料費2019年度決算額</t>
  </si>
  <si>
    <t>図書費2019年度決算額</t>
  </si>
  <si>
    <t>雑誌新聞費2019年度決算額</t>
  </si>
  <si>
    <t>視聴覚資料費2019年度決算額</t>
  </si>
  <si>
    <t>自動車図書館用2019年度決算額</t>
  </si>
  <si>
    <t>その他の資料費2019年度決算額</t>
  </si>
  <si>
    <t>その他の図書館費2019年度決算額</t>
  </si>
  <si>
    <t>臨時的経費2019年度決算額</t>
  </si>
  <si>
    <t>臨時資料費2019年度決算額</t>
  </si>
  <si>
    <t>経常費2021年度予算額</t>
  </si>
  <si>
    <t>資料費2021年度予算額</t>
  </si>
  <si>
    <t>図書費2021年度予算額</t>
  </si>
  <si>
    <t>雑誌新聞費2021年度予算額</t>
  </si>
  <si>
    <t>視聴覚資料費2021年度予算額</t>
  </si>
  <si>
    <t>自動車図書館用2021年度予算額</t>
  </si>
  <si>
    <t>その他の資料費2021年度予算額</t>
  </si>
  <si>
    <t>その他の図書館費2021年度予算額</t>
  </si>
  <si>
    <t>臨時的経費2021年度予算額</t>
  </si>
  <si>
    <t>臨時資料費2021年度予算額</t>
  </si>
  <si>
    <t>-</t>
    <phoneticPr fontId="2"/>
  </si>
  <si>
    <t>２３０万冊</t>
    <phoneticPr fontId="2"/>
  </si>
  <si>
    <t>-</t>
    <phoneticPr fontId="2"/>
  </si>
  <si>
    <t>有</t>
    <rPh sb="0" eb="1">
      <t>ア</t>
    </rPh>
    <phoneticPr fontId="2"/>
  </si>
  <si>
    <t>児童書
貸出冊数(冊)</t>
    <rPh sb="0" eb="3">
      <t>ジドウショ</t>
    </rPh>
    <rPh sb="4" eb="8">
      <t>カシダシサッスウ</t>
    </rPh>
    <rPh sb="9" eb="10">
      <t>サツ</t>
    </rPh>
    <phoneticPr fontId="2"/>
  </si>
  <si>
    <t>美作市福本806－1</t>
  </si>
  <si>
    <t>複合（併設含む）</t>
  </si>
  <si>
    <t>月</t>
  </si>
  <si>
    <t>*</t>
  </si>
  <si>
    <t>都窪郡早島町前潟370－1</t>
  </si>
  <si>
    <t>7日以上</t>
  </si>
  <si>
    <t>単独</t>
  </si>
  <si>
    <t>岡山市北区幸町10－16</t>
  </si>
  <si>
    <t>2日</t>
  </si>
  <si>
    <t>6日以内</t>
  </si>
  <si>
    <t>岡山市南区浦安南町493－2</t>
  </si>
  <si>
    <t>水</t>
  </si>
  <si>
    <t>中央館と兼務</t>
  </si>
  <si>
    <t>岡山市北区伊島町2丁目9－38</t>
  </si>
  <si>
    <t>岡山市北区建部町福渡487－1</t>
  </si>
  <si>
    <t>086-722-4555</t>
  </si>
  <si>
    <t>086-722-4550</t>
  </si>
  <si>
    <t>086-724-1712</t>
  </si>
  <si>
    <t>岡山市東区瀬戸町下188－2</t>
  </si>
  <si>
    <t>086-362-5277</t>
  </si>
  <si>
    <t>倉敷市中央2丁目6－1</t>
  </si>
  <si>
    <t>30日に1度</t>
  </si>
  <si>
    <t>倉敷市児島味野2－2－37</t>
  </si>
  <si>
    <t>倉敷市玉島1丁目2－37</t>
  </si>
  <si>
    <t>倉敷市水島青葉町4－40</t>
  </si>
  <si>
    <t>倉敷市真備町箭田47－1</t>
  </si>
  <si>
    <t>086-698-8300</t>
  </si>
  <si>
    <t>倉敷市船穂町船穂1702－1</t>
  </si>
  <si>
    <t>最終火</t>
  </si>
  <si>
    <t>元日、入居ビル及び市庁舎の法定電気点検日</t>
  </si>
  <si>
    <t>津山市加茂町塔中113－6</t>
  </si>
  <si>
    <t>祝日の翌日、市庁舎の法定電気点検日</t>
  </si>
  <si>
    <t>津山市中北下1271</t>
  </si>
  <si>
    <t>0868-57-3444</t>
  </si>
  <si>
    <t>津山市新野東584</t>
  </si>
  <si>
    <t>0868-36-8622</t>
  </si>
  <si>
    <t>0868-36-7520</t>
  </si>
  <si>
    <t>玉野市宇野1丁目38－1</t>
  </si>
  <si>
    <t>0863-31-3712</t>
  </si>
  <si>
    <t>0863-31-5250</t>
  </si>
  <si>
    <t>笠岡市六番町1－15</t>
  </si>
  <si>
    <t>0865-63-1038</t>
  </si>
  <si>
    <t>0865-62-3899</t>
  </si>
  <si>
    <t>4月</t>
  </si>
  <si>
    <t>井原市井原町1260－1</t>
  </si>
  <si>
    <t>0866-62-0822</t>
  </si>
  <si>
    <t>0866-62-7999</t>
  </si>
  <si>
    <t>井原市芳井町吉井4058－1</t>
  </si>
  <si>
    <t>0866-72-1702</t>
  </si>
  <si>
    <t>0866-72-1701</t>
  </si>
  <si>
    <t>井原市美星町三山1055</t>
  </si>
  <si>
    <t>0866-87-3123</t>
  </si>
  <si>
    <t>総社市中央3丁目10－113</t>
  </si>
  <si>
    <t>0866-93-4422</t>
  </si>
  <si>
    <t>0866-92-8384</t>
  </si>
  <si>
    <t>高梁市旭町1306</t>
  </si>
  <si>
    <t>0866-22-2912</t>
  </si>
  <si>
    <t>0866-22-1115</t>
  </si>
  <si>
    <t>14日に1度</t>
  </si>
  <si>
    <t xml:space="preserve">   </t>
  </si>
  <si>
    <t>新見市新見123－2</t>
  </si>
  <si>
    <t>0867-72-2826</t>
  </si>
  <si>
    <t>0867-72-6216</t>
  </si>
  <si>
    <t>新見市哲西町矢田3604</t>
  </si>
  <si>
    <t>0867-94-2110</t>
  </si>
  <si>
    <t>0867-94-2100</t>
  </si>
  <si>
    <t>備前市西片上17－2</t>
  </si>
  <si>
    <t>0869-64-1134</t>
  </si>
  <si>
    <t>0869-64-1250</t>
  </si>
  <si>
    <t>祝日の翌日、土日を除く月末日</t>
  </si>
  <si>
    <t>備前市日生町日生241－87</t>
  </si>
  <si>
    <t>0869-72-1085</t>
  </si>
  <si>
    <t>0869-72-1098</t>
  </si>
  <si>
    <t>備前市吉永町三股19</t>
  </si>
  <si>
    <t>0869-84-2605</t>
  </si>
  <si>
    <t>0869-84-3844</t>
  </si>
  <si>
    <t>瀬戸内市牛窓町牛窓4911</t>
  </si>
  <si>
    <t>0869-34-5653</t>
  </si>
  <si>
    <t>_</t>
  </si>
  <si>
    <t>瀬戸内市邑久町尾張465－1</t>
  </si>
  <si>
    <t>0869-24-8900</t>
  </si>
  <si>
    <t>0869-24-8901</t>
  </si>
  <si>
    <t>瀬戸内市長船町土師1175－1</t>
  </si>
  <si>
    <t>0869-26-2501</t>
  </si>
  <si>
    <t>0869-26-4093</t>
  </si>
  <si>
    <t>赤磐市下市325－1</t>
  </si>
  <si>
    <t>086-955-0076</t>
  </si>
  <si>
    <t>086-955-0083</t>
  </si>
  <si>
    <t>赤磐市松木621－1</t>
  </si>
  <si>
    <t>086-995-1273</t>
  </si>
  <si>
    <t>086-995-3823</t>
  </si>
  <si>
    <t>赤磐市周匝142</t>
  </si>
  <si>
    <t>086-954-9200</t>
  </si>
  <si>
    <t>086-954-9201</t>
  </si>
  <si>
    <t>赤磐市町苅田507</t>
  </si>
  <si>
    <t>086-957-2212</t>
  </si>
  <si>
    <t>086-957-9450</t>
  </si>
  <si>
    <t>真庭市鍋屋17－1</t>
  </si>
  <si>
    <t>0867-42-7203</t>
  </si>
  <si>
    <t>0867-42-7204</t>
  </si>
  <si>
    <t>真庭市蒜山下福田305</t>
  </si>
  <si>
    <t>0867-66-7880</t>
  </si>
  <si>
    <t>0867-66-7881</t>
  </si>
  <si>
    <t>真庭市上水田3131</t>
  </si>
  <si>
    <t>0866-52-5220</t>
  </si>
  <si>
    <t>0866-52-5221</t>
  </si>
  <si>
    <t>真庭市落合垂水618</t>
  </si>
  <si>
    <t>0867-52-3315</t>
  </si>
  <si>
    <t>0867-52-1507</t>
  </si>
  <si>
    <t>火</t>
  </si>
  <si>
    <t>真庭市美甘4134</t>
  </si>
  <si>
    <t>0867-56-2611</t>
  </si>
  <si>
    <t>0867-56-2033</t>
  </si>
  <si>
    <t>真庭市豊栄1515</t>
  </si>
  <si>
    <t>0867-62-2014</t>
  </si>
  <si>
    <t>0867-62-2097</t>
  </si>
  <si>
    <t>真庭市勝山53－1</t>
  </si>
  <si>
    <t>0867-44-2012</t>
  </si>
  <si>
    <t>0867-44-2020</t>
  </si>
  <si>
    <t>美作市栄町35</t>
  </si>
  <si>
    <t>0868-72-1135</t>
  </si>
  <si>
    <t>0868-72-1145</t>
  </si>
  <si>
    <t>3日</t>
  </si>
  <si>
    <t>美作市古町1709</t>
  </si>
  <si>
    <t>0868-78-3111</t>
  </si>
  <si>
    <t>0868-78-4851</t>
  </si>
  <si>
    <t>土・日</t>
  </si>
  <si>
    <t>祝日</t>
  </si>
  <si>
    <t>美作市江見945</t>
  </si>
  <si>
    <t>0868-75-0007</t>
  </si>
  <si>
    <t>0868-75-8646</t>
  </si>
  <si>
    <t>美作市東青野395</t>
  </si>
  <si>
    <t>0868-78-3650</t>
  </si>
  <si>
    <t>0868-78-4568</t>
  </si>
  <si>
    <t>美作市真加部1616</t>
  </si>
  <si>
    <t>0868-77-1111</t>
  </si>
  <si>
    <t>0868-77-1242</t>
  </si>
  <si>
    <t>浅口市金光町占見新田790－1</t>
  </si>
  <si>
    <t>0865-42-6637</t>
  </si>
  <si>
    <t>0865-42-6590</t>
  </si>
  <si>
    <t>浅口市鴨方町鴨方2244‐13</t>
  </si>
  <si>
    <t>0865-44-7004</t>
  </si>
  <si>
    <t>浅口市寄島町16010</t>
  </si>
  <si>
    <t>0865-54-3144</t>
  </si>
  <si>
    <t>0865-54-3015</t>
  </si>
  <si>
    <t>和気郡和気町尺所2－7</t>
  </si>
  <si>
    <t>0869-93-0433</t>
  </si>
  <si>
    <t>0869-92-9372</t>
  </si>
  <si>
    <t>和気郡和気町父井原430－1</t>
  </si>
  <si>
    <t>0869-88-9112</t>
  </si>
  <si>
    <t>0869-88-9008</t>
  </si>
  <si>
    <t>浅口郡里庄町里見2621</t>
  </si>
  <si>
    <t>0865-64-6016</t>
  </si>
  <si>
    <t>0865-64-6017</t>
  </si>
  <si>
    <t>小田郡矢掛町矢掛2677の1</t>
  </si>
  <si>
    <t>0866-82-2100</t>
  </si>
  <si>
    <t>0866-82-9101</t>
  </si>
  <si>
    <t>苫田郡鏡野町竹田663－7</t>
  </si>
  <si>
    <t>0868-54-7700</t>
  </si>
  <si>
    <t>0868-54-7755</t>
  </si>
  <si>
    <t>勝田郡勝央町勝間田207－4</t>
  </si>
  <si>
    <t>0868-38-0250</t>
  </si>
  <si>
    <t>0868-38-0260</t>
  </si>
  <si>
    <t>勝田郡奈義町豊沢441</t>
  </si>
  <si>
    <t>0868-36-5811</t>
  </si>
  <si>
    <t>0868-36-5855</t>
  </si>
  <si>
    <t>英田郡西粟倉村影石33－1</t>
  </si>
  <si>
    <t>0868-79-2116</t>
  </si>
  <si>
    <t>最終月</t>
  </si>
  <si>
    <t>久米郡久米南町下弓削515－1</t>
  </si>
  <si>
    <t>086-728-4322</t>
  </si>
  <si>
    <t>086-728-4323</t>
  </si>
  <si>
    <t>久米郡美咲町西川1001－7</t>
  </si>
  <si>
    <t>0867-27-9012</t>
  </si>
  <si>
    <t>0867-27-9013</t>
  </si>
  <si>
    <t>毎月最後の平日</t>
  </si>
  <si>
    <t>久米郡美咲町書副180</t>
  </si>
  <si>
    <t>0868-64-7055</t>
  </si>
  <si>
    <t>0868-64-7547</t>
  </si>
  <si>
    <t>久米郡美咲町打穴下448－4</t>
  </si>
  <si>
    <t>0868-66-7151</t>
  </si>
  <si>
    <t>0868-66-7152</t>
  </si>
  <si>
    <t>加賀郡吉備中央町下加茂1073－1</t>
  </si>
  <si>
    <t>0867-34-1115</t>
  </si>
  <si>
    <t>0867-34-1124</t>
  </si>
  <si>
    <t>加賀郡吉備中央町豊野1－2</t>
  </si>
  <si>
    <t>0866-54-1331</t>
  </si>
  <si>
    <t>0866-54-1311</t>
  </si>
  <si>
    <t>大矢　嘉</t>
  </si>
  <si>
    <t>浅口市金光町大谷320</t>
  </si>
  <si>
    <t>0865-42-2054</t>
  </si>
  <si>
    <t>0865-42-3134</t>
  </si>
  <si>
    <t>創立記念日、夏期、金曜午前</t>
  </si>
  <si>
    <t>–</t>
  </si>
  <si>
    <t>岡山市北区高松稲荷712</t>
  </si>
  <si>
    <t>086-287-3708</t>
  </si>
  <si>
    <t>086-287-3709</t>
  </si>
  <si>
    <t>12/16から1/15、最上稲荷の年中行事執行の日</t>
  </si>
  <si>
    <t>単独</t>
    <rPh sb="0" eb="2">
      <t>タンドク</t>
    </rPh>
    <phoneticPr fontId="2"/>
  </si>
  <si>
    <t>　　　　休館日、開館時間、自動車図書館等</t>
    <phoneticPr fontId="2"/>
  </si>
  <si>
    <t>　　　　施設面積、館長名、職員数、創設年等</t>
    <phoneticPr fontId="2"/>
  </si>
  <si>
    <t>１</t>
    <phoneticPr fontId="2"/>
  </si>
  <si>
    <t>２</t>
    <phoneticPr fontId="2"/>
  </si>
  <si>
    <t>３</t>
    <phoneticPr fontId="2"/>
  </si>
  <si>
    <t>４</t>
    <phoneticPr fontId="2"/>
  </si>
  <si>
    <t>　　　　蔵書冊数、資料費　 （</t>
    <phoneticPr fontId="2"/>
  </si>
  <si>
    <t>）</t>
    <phoneticPr fontId="2"/>
  </si>
  <si>
    <t>５</t>
    <phoneticPr fontId="2"/>
  </si>
  <si>
    <t>　　　　年間購入冊数、寄贈等冊数、受入冊数</t>
    <phoneticPr fontId="2"/>
  </si>
  <si>
    <t>　　　　開館日数、個人貸出、予約件数、相互貸借、複写、</t>
    <phoneticPr fontId="2"/>
  </si>
  <si>
    <t>　　　　レファレンス</t>
    <phoneticPr fontId="2"/>
  </si>
  <si>
    <t>　　　　登録者、一人当たり貸出・蔵書・資料費、</t>
    <phoneticPr fontId="2"/>
  </si>
  <si>
    <t>　　　　職員当たり奉仕人口等</t>
    <phoneticPr fontId="2"/>
  </si>
  <si>
    <t>６</t>
    <phoneticPr fontId="2"/>
  </si>
  <si>
    <t>７</t>
    <phoneticPr fontId="2"/>
  </si>
  <si>
    <t>収録対象</t>
    <phoneticPr fontId="2"/>
  </si>
  <si>
    <t>　　　公立図書館は図書館法第２条でいう図書館を対象とし、その他</t>
    <phoneticPr fontId="2"/>
  </si>
  <si>
    <t>　　　（公社）日本図書館協会『公共図書館調査』がこれまで集計対象</t>
    <phoneticPr fontId="2"/>
  </si>
  <si>
    <t>　　とした図書館。公民館図書室は対象としていない。</t>
    <phoneticPr fontId="2"/>
  </si>
  <si>
    <r>
      <t>令和</t>
    </r>
    <r>
      <rPr>
        <sz val="14"/>
        <color rgb="FFFF0000"/>
        <rFont val="ＭＳ Ｐゴシック"/>
        <family val="3"/>
        <charset val="128"/>
        <scheme val="minor"/>
      </rPr>
      <t>４</t>
    </r>
    <r>
      <rPr>
        <sz val="14"/>
        <color indexed="8"/>
        <rFont val="ＭＳ Ｐゴシック"/>
        <family val="3"/>
        <charset val="128"/>
        <scheme val="minor"/>
      </rPr>
      <t>年度住民基本台帳（R</t>
    </r>
    <r>
      <rPr>
        <sz val="14"/>
        <color rgb="FFFF0000"/>
        <rFont val="ＭＳ Ｐゴシック"/>
        <family val="3"/>
        <charset val="128"/>
        <scheme val="minor"/>
      </rPr>
      <t>4</t>
    </r>
    <r>
      <rPr>
        <sz val="14"/>
        <color indexed="8"/>
        <rFont val="ＭＳ Ｐゴシック"/>
        <family val="3"/>
        <charset val="128"/>
        <scheme val="minor"/>
      </rPr>
      <t>.1.1速報値）</t>
    </r>
    <rPh sb="0" eb="2">
      <t>レイワ</t>
    </rPh>
    <rPh sb="3" eb="5">
      <t>ネンド</t>
    </rPh>
    <rPh sb="5" eb="7">
      <t>ジュウミン</t>
    </rPh>
    <rPh sb="7" eb="9">
      <t>キホン</t>
    </rPh>
    <rPh sb="9" eb="11">
      <t>ダイチョウ</t>
    </rPh>
    <rPh sb="18" eb="21">
      <t>ソクホウチ</t>
    </rPh>
    <phoneticPr fontId="2"/>
  </si>
  <si>
    <r>
      <t>令和</t>
    </r>
    <r>
      <rPr>
        <sz val="14"/>
        <color rgb="FFFF0000"/>
        <rFont val="ＭＳ Ｐゴシック"/>
        <family val="3"/>
        <charset val="128"/>
        <scheme val="minor"/>
      </rPr>
      <t>３</t>
    </r>
    <r>
      <rPr>
        <sz val="14"/>
        <color indexed="8"/>
        <rFont val="ＭＳ Ｐゴシック"/>
        <family val="3"/>
        <charset val="128"/>
        <scheme val="minor"/>
      </rPr>
      <t>年度住民基本台帳（R</t>
    </r>
    <r>
      <rPr>
        <sz val="14"/>
        <color rgb="FFFF0000"/>
        <rFont val="ＭＳ Ｐゴシック"/>
        <family val="3"/>
        <charset val="128"/>
        <scheme val="minor"/>
      </rPr>
      <t>3</t>
    </r>
    <r>
      <rPr>
        <sz val="14"/>
        <color indexed="8"/>
        <rFont val="ＭＳ Ｐゴシック"/>
        <family val="3"/>
        <charset val="128"/>
        <scheme val="minor"/>
      </rPr>
      <t>.1.1速報値）</t>
    </r>
    <rPh sb="0" eb="2">
      <t>レイワ</t>
    </rPh>
    <rPh sb="3" eb="5">
      <t>ネンド</t>
    </rPh>
    <rPh sb="5" eb="7">
      <t>ジュウミン</t>
    </rPh>
    <rPh sb="7" eb="9">
      <t>キホン</t>
    </rPh>
    <rPh sb="9" eb="11">
      <t>ダイチョウ</t>
    </rPh>
    <rPh sb="18" eb="21">
      <t>ソクホウチ</t>
    </rPh>
    <phoneticPr fontId="2"/>
  </si>
  <si>
    <t>公共図書館一覧　・・・・・・・・・・・・・・・・・・・・・・・・・・・・・・・・・・・・・・・・</t>
    <phoneticPr fontId="2"/>
  </si>
  <si>
    <t>運営　・・・・・・・・・・・・・・・・・・・・・・・・・・・・・・・・・・・・・・・・・・・・・・・・・・</t>
    <phoneticPr fontId="2"/>
  </si>
  <si>
    <t>施設・職員　・・・・・・・・・・・・・・・・・・・・・・・・・・・・・・・・・・・・・・・・・・・・・</t>
    <phoneticPr fontId="2"/>
  </si>
  <si>
    <t>奉仕状況（１） ・・・・・・・・・・・・・・・・・・・・・・・・・・・・・・・・・・・・・・・・・・・</t>
    <phoneticPr fontId="2"/>
  </si>
  <si>
    <t>資料（２） ・・・・・・・・・・・・・・・・・・・・・・・・・・・・・・・・・・・・・・・・・・・・・・・</t>
    <phoneticPr fontId="2"/>
  </si>
  <si>
    <t>経費・資料（１） ・・・・・・・・・・・・・・・・・・・・・・・・・・・・・・・・・・・・・・・・・・</t>
    <phoneticPr fontId="2"/>
  </si>
  <si>
    <t>奉仕状況（２） ・・・・・・・・・・・・・・・・・・・・・・・・・・・・・・・・・・・・・・・・・・・</t>
    <phoneticPr fontId="2"/>
  </si>
  <si>
    <t>付１</t>
    <rPh sb="0" eb="1">
      <t>フ</t>
    </rPh>
    <phoneticPr fontId="2"/>
  </si>
  <si>
    <t>障害者サービス　・・・・・・・・・・・・・・・・・・・・・・・・・・・・・・・・・・・・・</t>
    <phoneticPr fontId="2"/>
  </si>
  <si>
    <t>岡山県立図書館</t>
    <rPh sb="0" eb="2">
      <t>オカヤマ</t>
    </rPh>
    <rPh sb="2" eb="4">
      <t>ケンリツ</t>
    </rPh>
    <rPh sb="4" eb="7">
      <t>トショカン</t>
    </rPh>
    <phoneticPr fontId="2"/>
  </si>
  <si>
    <t>付４</t>
    <rPh sb="0" eb="1">
      <t>フ</t>
    </rPh>
    <phoneticPr fontId="2"/>
  </si>
  <si>
    <t>付３</t>
    <rPh sb="0" eb="1">
      <t>フ</t>
    </rPh>
    <phoneticPr fontId="2"/>
  </si>
  <si>
    <t>付２</t>
    <rPh sb="0" eb="1">
      <t>フ</t>
    </rPh>
    <phoneticPr fontId="2"/>
  </si>
  <si>
    <t>児童サービス　・・・・・・・・・・・・・・・・・・・・・・・・・・・・・・・・・・・・・・・</t>
    <rPh sb="0" eb="2">
      <t>ジドウ</t>
    </rPh>
    <phoneticPr fontId="2"/>
  </si>
  <si>
    <t>ＹＡ（青少年）、乳幼児と保護者、シニア世代へのサービス、</t>
    <rPh sb="3" eb="6">
      <t>セイショウネン</t>
    </rPh>
    <rPh sb="8" eb="11">
      <t>ニュウヨウジ</t>
    </rPh>
    <rPh sb="12" eb="15">
      <t>ホゴシャ</t>
    </rPh>
    <rPh sb="19" eb="21">
      <t>セダイ</t>
    </rPh>
    <phoneticPr fontId="2"/>
  </si>
  <si>
    <t>　地域課題対応　・・・・・・・・・・・・・・・・・・・・・・・・・・・・・・・・・・・・・　</t>
    <rPh sb="1" eb="7">
      <t>チイキカダイタイオウ</t>
    </rPh>
    <phoneticPr fontId="2"/>
  </si>
  <si>
    <t>学校及び他機関との連携、ボランティアの受入 ・・・・・・・・・・・・</t>
    <rPh sb="0" eb="2">
      <t>ガッコウ</t>
    </rPh>
    <rPh sb="2" eb="3">
      <t>オヨ</t>
    </rPh>
    <rPh sb="4" eb="7">
      <t>タキカン</t>
    </rPh>
    <rPh sb="9" eb="11">
      <t>レンケイ</t>
    </rPh>
    <rPh sb="19" eb="21">
      <t>ウケイレ</t>
    </rPh>
    <phoneticPr fontId="2"/>
  </si>
  <si>
    <t>自治体名</t>
    <rPh sb="0" eb="3">
      <t>ジチタイ</t>
    </rPh>
    <phoneticPr fontId="2"/>
  </si>
  <si>
    <t>略称</t>
  </si>
  <si>
    <t>障害者サービス</t>
    <phoneticPr fontId="2"/>
  </si>
  <si>
    <t>障害者
サービス
実施の有無</t>
    <phoneticPr fontId="2"/>
  </si>
  <si>
    <t>担当
職員数</t>
    <phoneticPr fontId="2"/>
  </si>
  <si>
    <t>対面朗読</t>
  </si>
  <si>
    <t>総朗読
時間数（ｈ）</t>
    <phoneticPr fontId="2"/>
  </si>
  <si>
    <t>資料の
製作</t>
    <phoneticPr fontId="2"/>
  </si>
  <si>
    <t xml:space="preserve">全製作
資料数
 （タイトル）    </t>
    <phoneticPr fontId="2"/>
  </si>
  <si>
    <t>宅配サービス
利用数</t>
    <phoneticPr fontId="2"/>
  </si>
  <si>
    <t>郵便サービス利用数</t>
  </si>
  <si>
    <t>その他</t>
  </si>
  <si>
    <t>未実施</t>
    <rPh sb="0" eb="3">
      <t>ミジッシ</t>
    </rPh>
    <phoneticPr fontId="2"/>
  </si>
  <si>
    <t>実施</t>
    <rPh sb="0" eb="2">
      <t>ジッシ</t>
    </rPh>
    <phoneticPr fontId="9"/>
  </si>
  <si>
    <t>未実施</t>
    <rPh sb="0" eb="3">
      <t>ミジッシ</t>
    </rPh>
    <phoneticPr fontId="9"/>
  </si>
  <si>
    <t>実施</t>
    <rPh sb="0" eb="2">
      <t>ジッシ</t>
    </rPh>
    <phoneticPr fontId="2"/>
  </si>
  <si>
    <t>6/6有</t>
    <rPh sb="3" eb="4">
      <t>ア</t>
    </rPh>
    <phoneticPr fontId="2"/>
  </si>
  <si>
    <t>1/6有</t>
    <rPh sb="3" eb="4">
      <t>ア</t>
    </rPh>
    <phoneticPr fontId="2"/>
  </si>
  <si>
    <t>1/4有</t>
    <rPh sb="3" eb="4">
      <t>ア</t>
    </rPh>
    <phoneticPr fontId="2"/>
  </si>
  <si>
    <t>1/3有</t>
    <rPh sb="3" eb="4">
      <t>ア</t>
    </rPh>
    <phoneticPr fontId="9"/>
  </si>
  <si>
    <t>1/7有</t>
    <rPh sb="3" eb="4">
      <t>ア</t>
    </rPh>
    <phoneticPr fontId="9"/>
  </si>
  <si>
    <t>1/2有</t>
    <rPh sb="3" eb="4">
      <t>ユウ</t>
    </rPh>
    <phoneticPr fontId="2"/>
  </si>
  <si>
    <t>●市町計</t>
    <rPh sb="1" eb="2">
      <t>シ</t>
    </rPh>
    <rPh sb="2" eb="3">
      <t>チョウ</t>
    </rPh>
    <rPh sb="3" eb="4">
      <t>ケイ</t>
    </rPh>
    <phoneticPr fontId="2"/>
  </si>
  <si>
    <t>32/70有</t>
    <rPh sb="5" eb="6">
      <t>アリ</t>
    </rPh>
    <phoneticPr fontId="2"/>
  </si>
  <si>
    <t>●県・市町計</t>
    <rPh sb="1" eb="2">
      <t>ケン</t>
    </rPh>
    <rPh sb="3" eb="4">
      <t>シ</t>
    </rPh>
    <rPh sb="4" eb="5">
      <t>チョウ</t>
    </rPh>
    <rPh sb="5" eb="6">
      <t>ケイ</t>
    </rPh>
    <phoneticPr fontId="2"/>
  </si>
  <si>
    <t>児童サービス</t>
  </si>
  <si>
    <t>実施の有無</t>
  </si>
  <si>
    <t>児童室有無</t>
  </si>
  <si>
    <t>専用カウンター有無</t>
  </si>
  <si>
    <t>児童サービスを主に担当している職員数</t>
    <phoneticPr fontId="2"/>
  </si>
  <si>
    <t>うち絵本・
紙芝居</t>
    <phoneticPr fontId="2"/>
  </si>
  <si>
    <t>児童個人登録者数
（団体含まず）</t>
    <phoneticPr fontId="2"/>
  </si>
  <si>
    <t>9/9有</t>
    <phoneticPr fontId="2"/>
  </si>
  <si>
    <t>8/9有</t>
    <phoneticPr fontId="2"/>
  </si>
  <si>
    <t>1/9有</t>
    <phoneticPr fontId="2"/>
  </si>
  <si>
    <t>6/6有</t>
  </si>
  <si>
    <t>6/6有</t>
    <phoneticPr fontId="2"/>
  </si>
  <si>
    <t>1/6有</t>
    <phoneticPr fontId="2"/>
  </si>
  <si>
    <t>4/4有</t>
  </si>
  <si>
    <t>4/4有</t>
    <phoneticPr fontId="2"/>
  </si>
  <si>
    <t>3/3有</t>
  </si>
  <si>
    <t>3/3有</t>
    <phoneticPr fontId="2"/>
  </si>
  <si>
    <t>2/2有</t>
    <phoneticPr fontId="2"/>
  </si>
  <si>
    <t>2/2有</t>
  </si>
  <si>
    <t>2/3有</t>
    <phoneticPr fontId="2"/>
  </si>
  <si>
    <t>1/3有</t>
    <phoneticPr fontId="2"/>
  </si>
  <si>
    <t>真中</t>
    <rPh sb="0" eb="1">
      <t>マ</t>
    </rPh>
    <rPh sb="1" eb="2">
      <t>チュウ</t>
    </rPh>
    <phoneticPr fontId="2"/>
  </si>
  <si>
    <t>7/7有</t>
    <phoneticPr fontId="2"/>
  </si>
  <si>
    <t>1/7有</t>
    <rPh sb="3" eb="4">
      <t>ア</t>
    </rPh>
    <phoneticPr fontId="2"/>
  </si>
  <si>
    <t>2/2有</t>
    <rPh sb="3" eb="4">
      <t>ア</t>
    </rPh>
    <phoneticPr fontId="2"/>
  </si>
  <si>
    <t>2/2有</t>
    <rPh sb="3" eb="4">
      <t>アリ</t>
    </rPh>
    <phoneticPr fontId="2"/>
  </si>
  <si>
    <t>70/70有</t>
    <rPh sb="5" eb="6">
      <t>アリ</t>
    </rPh>
    <phoneticPr fontId="2"/>
  </si>
  <si>
    <t>8/70有</t>
    <rPh sb="4" eb="5">
      <t>ア</t>
    </rPh>
    <phoneticPr fontId="2"/>
  </si>
  <si>
    <t>その他利用者に対応したサービス</t>
    <rPh sb="2" eb="3">
      <t>タ</t>
    </rPh>
    <rPh sb="3" eb="6">
      <t>リヨウシャ</t>
    </rPh>
    <rPh sb="7" eb="9">
      <t>タイオウ</t>
    </rPh>
    <phoneticPr fontId="2"/>
  </si>
  <si>
    <t>地域の課題への対応</t>
    <rPh sb="0" eb="2">
      <t>チイキ</t>
    </rPh>
    <rPh sb="3" eb="5">
      <t>カダイ</t>
    </rPh>
    <rPh sb="7" eb="9">
      <t>タイオウ</t>
    </rPh>
    <phoneticPr fontId="2"/>
  </si>
  <si>
    <t>YA（青少年）</t>
    <rPh sb="3" eb="6">
      <t>セイショウネン</t>
    </rPh>
    <phoneticPr fontId="2"/>
  </si>
  <si>
    <t>乳幼児とその保護者</t>
    <rPh sb="0" eb="3">
      <t>ニュウヨウジ</t>
    </rPh>
    <rPh sb="6" eb="9">
      <t>ホゴシャ</t>
    </rPh>
    <phoneticPr fontId="2"/>
  </si>
  <si>
    <t>シニア世代</t>
    <rPh sb="3" eb="5">
      <t>セダイ</t>
    </rPh>
    <phoneticPr fontId="2"/>
  </si>
  <si>
    <t>実施の有無</t>
    <phoneticPr fontId="2"/>
  </si>
  <si>
    <t>サービス内容</t>
    <rPh sb="4" eb="6">
      <t>ナイヨウ</t>
    </rPh>
    <phoneticPr fontId="2"/>
  </si>
  <si>
    <t>テーマ</t>
    <phoneticPr fontId="2"/>
  </si>
  <si>
    <t>4/9有</t>
    <phoneticPr fontId="2"/>
  </si>
  <si>
    <t>7/9有</t>
    <phoneticPr fontId="2"/>
  </si>
  <si>
    <t>5/9有</t>
    <phoneticPr fontId="2"/>
  </si>
  <si>
    <t>4/6有</t>
    <phoneticPr fontId="2"/>
  </si>
  <si>
    <t>4/4有</t>
    <rPh sb="3" eb="4">
      <t>ア</t>
    </rPh>
    <phoneticPr fontId="2"/>
  </si>
  <si>
    <t>3/3有</t>
    <rPh sb="3" eb="4">
      <t>ユウ</t>
    </rPh>
    <phoneticPr fontId="2"/>
  </si>
  <si>
    <t>ブックスタート</t>
    <phoneticPr fontId="2"/>
  </si>
  <si>
    <t>3/3有</t>
    <rPh sb="3" eb="4">
      <t>アリ</t>
    </rPh>
    <phoneticPr fontId="2"/>
  </si>
  <si>
    <t>3/3有</t>
    <rPh sb="3" eb="4">
      <t>ア</t>
    </rPh>
    <phoneticPr fontId="2"/>
  </si>
  <si>
    <t>2/4有</t>
    <phoneticPr fontId="2"/>
  </si>
  <si>
    <t>6/7有</t>
    <rPh sb="3" eb="4">
      <t>ア</t>
    </rPh>
    <phoneticPr fontId="2"/>
  </si>
  <si>
    <t>5/6有</t>
    <phoneticPr fontId="2"/>
  </si>
  <si>
    <t>2/3有</t>
    <rPh sb="3" eb="4">
      <t>ア</t>
    </rPh>
    <phoneticPr fontId="2"/>
  </si>
  <si>
    <t>絵本講座、職場体験</t>
    <rPh sb="0" eb="2">
      <t>エホン</t>
    </rPh>
    <rPh sb="2" eb="4">
      <t>コウザ</t>
    </rPh>
    <rPh sb="5" eb="7">
      <t>ショクバ</t>
    </rPh>
    <rPh sb="7" eb="9">
      <t>タイケン</t>
    </rPh>
    <phoneticPr fontId="2"/>
  </si>
  <si>
    <t>ブックスタート、読み聞かせ、おたのしみ会</t>
    <rPh sb="8" eb="9">
      <t>ヨ</t>
    </rPh>
    <rPh sb="10" eb="11">
      <t>キ</t>
    </rPh>
    <rPh sb="19" eb="20">
      <t>カイ</t>
    </rPh>
    <phoneticPr fontId="2"/>
  </si>
  <si>
    <t>学校および他機関との連携</t>
    <rPh sb="10" eb="12">
      <t>レンケイ</t>
    </rPh>
    <phoneticPr fontId="2"/>
  </si>
  <si>
    <t>ボランティアの受入</t>
  </si>
  <si>
    <t>連携の実施</t>
  </si>
  <si>
    <t>連携の相手先</t>
  </si>
  <si>
    <t>連携・サービス内容</t>
    <rPh sb="0" eb="2">
      <t>レンケイ</t>
    </rPh>
    <rPh sb="7" eb="9">
      <t>ナイヨウ</t>
    </rPh>
    <phoneticPr fontId="2"/>
  </si>
  <si>
    <t>受入の有無</t>
    <rPh sb="3" eb="5">
      <t>ウム</t>
    </rPh>
    <phoneticPr fontId="2"/>
  </si>
  <si>
    <t>活動内容</t>
  </si>
  <si>
    <t>研修の実施</t>
    <rPh sb="0" eb="2">
      <t>ケンシュウ</t>
    </rPh>
    <rPh sb="3" eb="5">
      <t>ジッシ</t>
    </rPh>
    <phoneticPr fontId="2"/>
  </si>
  <si>
    <t>8/9有</t>
    <rPh sb="3" eb="4">
      <t>ア</t>
    </rPh>
    <phoneticPr fontId="2"/>
  </si>
  <si>
    <t>1/2有</t>
    <phoneticPr fontId="2"/>
  </si>
  <si>
    <t>1/4有</t>
    <rPh sb="3" eb="4">
      <t>ユウ</t>
    </rPh>
    <phoneticPr fontId="2"/>
  </si>
  <si>
    <t>1/3有</t>
    <rPh sb="3" eb="4">
      <t>ア</t>
    </rPh>
    <phoneticPr fontId="2"/>
  </si>
  <si>
    <t>70/70有</t>
    <rPh sb="5" eb="6">
      <t>ア</t>
    </rPh>
    <phoneticPr fontId="2"/>
  </si>
  <si>
    <t>職員数（人）  　　　2022.4.1現在</t>
    <rPh sb="0" eb="2">
      <t>ショクイン</t>
    </rPh>
    <rPh sb="2" eb="3">
      <t>スウ</t>
    </rPh>
    <rPh sb="4" eb="5">
      <t>ニン</t>
    </rPh>
    <rPh sb="19" eb="21">
      <t>ゲンザイ</t>
    </rPh>
    <phoneticPr fontId="2"/>
  </si>
  <si>
    <t>※　人口一人当たり資料費の決算には、岡山県住民基本台帳令和３(2021)年１月現在の数値を、予算には、同令和４(2022)年１月現在の数値を使用した。</t>
    <rPh sb="2" eb="4">
      <t>ジンコウ</t>
    </rPh>
    <rPh sb="4" eb="6">
      <t>ヒトリ</t>
    </rPh>
    <rPh sb="6" eb="7">
      <t>ア</t>
    </rPh>
    <rPh sb="9" eb="12">
      <t>シリョウヒ</t>
    </rPh>
    <rPh sb="13" eb="15">
      <t>ケッサン</t>
    </rPh>
    <rPh sb="18" eb="21">
      <t>オカヤマケン</t>
    </rPh>
    <rPh sb="21" eb="23">
      <t>ジュウミン</t>
    </rPh>
    <rPh sb="23" eb="25">
      <t>キホン</t>
    </rPh>
    <rPh sb="25" eb="27">
      <t>ダイチョウ</t>
    </rPh>
    <rPh sb="27" eb="29">
      <t>レイワ</t>
    </rPh>
    <rPh sb="36" eb="37">
      <t>ネン</t>
    </rPh>
    <rPh sb="38" eb="39">
      <t>ツキ</t>
    </rPh>
    <rPh sb="39" eb="41">
      <t>ゲンザイ</t>
    </rPh>
    <rPh sb="42" eb="44">
      <t>スウチ</t>
    </rPh>
    <rPh sb="51" eb="52">
      <t>ドウ</t>
    </rPh>
    <rPh sb="52" eb="54">
      <t>レイワ</t>
    </rPh>
    <phoneticPr fontId="2"/>
  </si>
  <si>
    <t>左は県市町村課）↓総務省HPから</t>
    <rPh sb="0" eb="1">
      <t>ヒダリ</t>
    </rPh>
    <rPh sb="2" eb="3">
      <t>ケン</t>
    </rPh>
    <rPh sb="3" eb="7">
      <t>シチョウソンカ</t>
    </rPh>
    <rPh sb="9" eb="12">
      <t>ソウムショウ</t>
    </rPh>
    <phoneticPr fontId="2"/>
  </si>
  <si>
    <t>県付帯</t>
    <rPh sb="0" eb="1">
      <t>ケン</t>
    </rPh>
    <rPh sb="1" eb="3">
      <t>フタイ</t>
    </rPh>
    <phoneticPr fontId="2"/>
  </si>
  <si>
    <t>※　｢奉仕人口｣は、岡山県住民基本台帳2022年１月１日現在のものである。</t>
    <rPh sb="3" eb="5">
      <t>ホウシ</t>
    </rPh>
    <rPh sb="5" eb="7">
      <t>ジンコウ</t>
    </rPh>
    <rPh sb="10" eb="13">
      <t>オカヤマケン</t>
    </rPh>
    <rPh sb="13" eb="15">
      <t>ジュウミン</t>
    </rPh>
    <rPh sb="15" eb="17">
      <t>キホン</t>
    </rPh>
    <rPh sb="17" eb="19">
      <t>ダイチョウ</t>
    </rPh>
    <rPh sb="23" eb="24">
      <t>ネン</t>
    </rPh>
    <rPh sb="25" eb="26">
      <t>ツキ</t>
    </rPh>
    <rPh sb="27" eb="28">
      <t>ニチ</t>
    </rPh>
    <rPh sb="28" eb="30">
      <t>ゲンザイ</t>
    </rPh>
    <phoneticPr fontId="2"/>
  </si>
  <si>
    <t>県付帯</t>
    <rPh sb="0" eb="3">
      <t>ケンフタイ</t>
    </rPh>
    <phoneticPr fontId="2"/>
  </si>
  <si>
    <t>読みきかせ、子育て支援コーナー設置、ブックスタート、子育て支援施設への団体貸出</t>
  </si>
  <si>
    <t>大活字本、健康情報コーナーの設置、健康に関するセミナーを実施</t>
  </si>
  <si>
    <t>資料貸出、講演会、出張読みきかせ、出張貸出、協働、システム開発、ビジネス支援、行事共催</t>
  </si>
  <si>
    <t>ビジネス支援、子育て、健康各コーナー設置、セミナー・講演会の実施</t>
  </si>
  <si>
    <t>ティーンズコーナー設置</t>
  </si>
  <si>
    <t>読みきかせ、子育て支援コーナー設置</t>
  </si>
  <si>
    <t>大活字本コーナーの設置</t>
  </si>
  <si>
    <t>資料貸出、講演会、出張読みきかせ、出張貸出、共催行事、職場体験</t>
  </si>
  <si>
    <t>大活字本、健康情報コーナーの設置</t>
  </si>
  <si>
    <t>県付帯</t>
    <rPh sb="0" eb="3">
      <t>ケンフタイ</t>
    </rPh>
    <phoneticPr fontId="2"/>
  </si>
  <si>
    <t>県付帯</t>
    <rPh sb="0" eb="3">
      <t>ケンフタイ</t>
    </rPh>
    <phoneticPr fontId="2"/>
  </si>
  <si>
    <t>祝日開館</t>
    <rPh sb="0" eb="4">
      <t>シュクジツカイカン</t>
    </rPh>
    <phoneticPr fontId="2"/>
  </si>
  <si>
    <t>岡山市北区丸の内2丁目6－30</t>
  </si>
  <si>
    <t>〒700-0843</t>
  </si>
  <si>
    <t>〒700-0903</t>
  </si>
  <si>
    <t>〒702-8024</t>
  </si>
  <si>
    <t>〒701-1463</t>
  </si>
  <si>
    <t>〒700-0016</t>
  </si>
  <si>
    <t>岡山市立建部町図書館</t>
  </si>
  <si>
    <t>〒709-3111</t>
  </si>
  <si>
    <t>〒709-2121</t>
  </si>
  <si>
    <t>岡山市立瀬戸町図書館</t>
  </si>
  <si>
    <t>〒709-0856</t>
  </si>
  <si>
    <t>岡山市立灘崎図書館</t>
  </si>
  <si>
    <t>〒709-1215</t>
  </si>
  <si>
    <t>〒710-0046</t>
  </si>
  <si>
    <t>〒712-8064</t>
  </si>
  <si>
    <t>〒711-0913</t>
  </si>
  <si>
    <t>〒713-8102</t>
  </si>
  <si>
    <t>倉敷市立船穂図書館</t>
  </si>
  <si>
    <t>〒710-0261</t>
  </si>
  <si>
    <t>〒710-1301</t>
  </si>
  <si>
    <t>〒708-8520</t>
  </si>
  <si>
    <t>〒709-3905</t>
  </si>
  <si>
    <t>津山市立久米図書館</t>
  </si>
  <si>
    <t>〒709-4603</t>
  </si>
  <si>
    <t>〒708-1205</t>
  </si>
  <si>
    <t>〒706-0011</t>
  </si>
  <si>
    <t>〒714-0087</t>
  </si>
  <si>
    <t>〒715-0019</t>
  </si>
  <si>
    <t>〒714-2111</t>
  </si>
  <si>
    <t>〒714-1406</t>
  </si>
  <si>
    <t>〒719-1131</t>
  </si>
  <si>
    <t>高梁市図書館</t>
  </si>
  <si>
    <t>〒716-0039</t>
  </si>
  <si>
    <t>新見市立中央図書館</t>
  </si>
  <si>
    <t>〒718-0011</t>
  </si>
  <si>
    <t>〒719-3701</t>
  </si>
  <si>
    <t>〒705-0021</t>
  </si>
  <si>
    <t>〒701-3204</t>
  </si>
  <si>
    <t>〒709-0225</t>
  </si>
  <si>
    <t>瀬戸内市民図書館</t>
  </si>
  <si>
    <t>〒701-4221</t>
  </si>
  <si>
    <t>瀬戸内市牛窓図書館</t>
  </si>
  <si>
    <t>〒701-4302</t>
  </si>
  <si>
    <t>瀬戸内市長船図書館</t>
  </si>
  <si>
    <t>〒701-4264</t>
  </si>
  <si>
    <t>〒709-0816</t>
  </si>
  <si>
    <t>〒701-2222</t>
  </si>
  <si>
    <t>〒709-0705</t>
  </si>
  <si>
    <t>〒701-2503</t>
  </si>
  <si>
    <t>真庭市立中央図書館</t>
  </si>
  <si>
    <t>〒717-0013</t>
  </si>
  <si>
    <t>〒719-3214</t>
  </si>
  <si>
    <t>〒717-0504</t>
  </si>
  <si>
    <t>真庭市立落合図書館</t>
  </si>
  <si>
    <t>〒719-3144</t>
  </si>
  <si>
    <t>真庭市立北房図書館</t>
  </si>
  <si>
    <t>〒716-1411</t>
  </si>
  <si>
    <t>真庭市立美甘図書館</t>
  </si>
  <si>
    <t>〒717-0105</t>
  </si>
  <si>
    <t>真庭市立湯原図書館</t>
  </si>
  <si>
    <t>〒717-0406</t>
  </si>
  <si>
    <t>〒707-8501</t>
  </si>
  <si>
    <t>美作市立英田図書館</t>
  </si>
  <si>
    <t>〒701-2604</t>
  </si>
  <si>
    <t>〒707-0412</t>
  </si>
  <si>
    <t>〒709-4292</t>
  </si>
  <si>
    <t>〒707-0403</t>
  </si>
  <si>
    <t>美作市立勝田図書館</t>
  </si>
  <si>
    <t>〒707-0113</t>
  </si>
  <si>
    <t>浅口市立鴨方図書館</t>
  </si>
  <si>
    <t>〒719-0243</t>
  </si>
  <si>
    <t>〒719-0104</t>
  </si>
  <si>
    <t>〒714-0101</t>
  </si>
  <si>
    <t>〒709-0422</t>
  </si>
  <si>
    <t>和気町立佐伯図書館</t>
  </si>
  <si>
    <t>〒709-0521</t>
  </si>
  <si>
    <t>〒701-0303</t>
  </si>
  <si>
    <t>〒719-0301</t>
  </si>
  <si>
    <t>〒714-1201</t>
  </si>
  <si>
    <t>〒708-0324</t>
  </si>
  <si>
    <t>勝央図書館</t>
  </si>
  <si>
    <t>〒709-4316</t>
  </si>
  <si>
    <t>〒708-1323</t>
  </si>
  <si>
    <t>あわくら図書館</t>
  </si>
  <si>
    <t>〒707-0503</t>
  </si>
  <si>
    <t>久米南町図書館</t>
  </si>
  <si>
    <t>〒709-3614</t>
  </si>
  <si>
    <t>〒709-3702</t>
  </si>
  <si>
    <t>〒709-3404</t>
  </si>
  <si>
    <t>〒708-1543</t>
  </si>
  <si>
    <t>かもがわ図書館</t>
  </si>
  <si>
    <t>〒709-2398</t>
  </si>
  <si>
    <t>ロマン高原かよう図書館</t>
  </si>
  <si>
    <t>〒716-1192</t>
  </si>
  <si>
    <t>〒719-0111</t>
  </si>
  <si>
    <t>〒701-1331</t>
  </si>
  <si>
    <t>年末年始 資料整理期間</t>
  </si>
  <si>
    <t>月曜が休日に当たる時はその翌日</t>
  </si>
  <si>
    <t>９：００</t>
  </si>
  <si>
    <t>１９：００</t>
  </si>
  <si>
    <t>１０：００</t>
  </si>
  <si>
    <t>１８：００</t>
  </si>
  <si>
    <t>祝日、月曜が祝日にあたる時はその翌日（臨時開館する場合もあり）</t>
  </si>
  <si>
    <t>２０：００</t>
  </si>
  <si>
    <t xml:space="preserve">年末年始 </t>
  </si>
  <si>
    <t>祝日、水曜が祝日にあたる時はその翌日</t>
  </si>
  <si>
    <t>月・水</t>
  </si>
  <si>
    <t>祝日、月・水曜が祝日にあたる時はその翌日（臨時開館する場合もあり）</t>
  </si>
  <si>
    <t>１７：００</t>
  </si>
  <si>
    <t>2345月、最終金</t>
  </si>
  <si>
    <t>最終金</t>
  </si>
  <si>
    <t>資料整理期間</t>
  </si>
  <si>
    <t>月曜が祝休日に当たる時は開館、その直後の祝休日以外の日は休館</t>
  </si>
  <si>
    <t>２１：００</t>
  </si>
  <si>
    <t>９：３０</t>
  </si>
  <si>
    <t>月曜が祝日に当たる時はその翌日</t>
  </si>
  <si>
    <t>60日に1度</t>
  </si>
  <si>
    <t>毎月末日 年末年始 資料整理期間</t>
  </si>
  <si>
    <t>最終水</t>
  </si>
  <si>
    <t>祝日（ハッピーマンデーを除く）の直後の平日、最終水曜が祝日に当たる時は前週の水曜</t>
  </si>
  <si>
    <t>祝日・最終水曜が祝日に当たる時は前週の水曜</t>
  </si>
  <si>
    <t>最終金（6～8月及び12月除く）</t>
  </si>
  <si>
    <t>水曜が祝日に当たる時はその翌日</t>
  </si>
  <si>
    <t>祝日、月曜が祝日に当たる時はその翌日</t>
  </si>
  <si>
    <t>毎月最後の平日、祝日、月曜が祝日に当たる時はその翌日</t>
  </si>
  <si>
    <t>祝日、月曜が祝日に当たる時はその翌日、月末日が休館の時はその前日</t>
  </si>
  <si>
    <t>月曜が祝日に当たる時は開館、翌日火曜は休館</t>
  </si>
  <si>
    <t>最終木</t>
  </si>
  <si>
    <t>１８：３０</t>
  </si>
  <si>
    <t xml:space="preserve">年末年始 資料整理期間  </t>
  </si>
  <si>
    <t>館内整理日、月曜が祝休日に当たる時はその翌日</t>
  </si>
  <si>
    <t>月末に近い平日、祝日の翌日</t>
  </si>
  <si>
    <t>2水、最終金</t>
  </si>
  <si>
    <t>毎水曜日のみ開館</t>
  </si>
  <si>
    <t>１５：００</t>
  </si>
  <si>
    <t>中本／正行</t>
  </si>
  <si>
    <t>中本　正行</t>
  </si>
  <si>
    <t>山本　由紀子</t>
  </si>
  <si>
    <t>1918.12.00</t>
  </si>
  <si>
    <t>伏見　由希子</t>
  </si>
  <si>
    <t>1983.05.00</t>
  </si>
  <si>
    <t>土井　絵里</t>
  </si>
  <si>
    <t>1990.04.00</t>
  </si>
  <si>
    <t>冨谷　忠明</t>
  </si>
  <si>
    <t>1971.05.00</t>
  </si>
  <si>
    <t>1958.08.00</t>
  </si>
  <si>
    <t>杉山　良暢</t>
  </si>
  <si>
    <t>2007.01.22</t>
  </si>
  <si>
    <t>藤田　京子</t>
  </si>
  <si>
    <t>1987.08.00</t>
  </si>
  <si>
    <t>羽原　ひとみ</t>
  </si>
  <si>
    <t>宮本　嘉彦</t>
  </si>
  <si>
    <t>1994.12.00</t>
  </si>
  <si>
    <t>梶田　貴代</t>
  </si>
  <si>
    <t>1968.04.01</t>
  </si>
  <si>
    <t>原田　栄一</t>
  </si>
  <si>
    <t>1974.05.01</t>
  </si>
  <si>
    <t>藤田　みどり</t>
  </si>
  <si>
    <t>1973.06.19</t>
  </si>
  <si>
    <t>児玉　道代</t>
  </si>
  <si>
    <t>1949.03.01</t>
  </si>
  <si>
    <t>丸谷　香奈子</t>
  </si>
  <si>
    <t>2000.04.01</t>
  </si>
  <si>
    <t>石井　秀樹</t>
  </si>
  <si>
    <t>菊入　典子</t>
  </si>
  <si>
    <t>1978.04.01</t>
  </si>
  <si>
    <t>2004.10.01</t>
  </si>
  <si>
    <t>1992.12.00</t>
  </si>
  <si>
    <t>1998.04.28</t>
  </si>
  <si>
    <t>正子　敦司</t>
  </si>
  <si>
    <t>1944.05.00</t>
  </si>
  <si>
    <t>徳山　佳代子</t>
  </si>
  <si>
    <t>1954.07.00</t>
  </si>
  <si>
    <t>竹井　博範</t>
  </si>
  <si>
    <t>1956.09.22</t>
  </si>
  <si>
    <t>1996.03.01</t>
  </si>
  <si>
    <t>2006.04.01</t>
  </si>
  <si>
    <t>小原　純</t>
  </si>
  <si>
    <t>1982.05.00</t>
  </si>
  <si>
    <t>蟻正　敎子</t>
  </si>
  <si>
    <t>1953.12.00</t>
  </si>
  <si>
    <t>藤森　貴広</t>
  </si>
  <si>
    <t>1968.09.25</t>
  </si>
  <si>
    <t>深井　正</t>
  </si>
  <si>
    <t>2001.10.15</t>
  </si>
  <si>
    <t>小橋　智裕</t>
  </si>
  <si>
    <t>1986.04.00</t>
  </si>
  <si>
    <t>松下　広信</t>
  </si>
  <si>
    <t>2005.03.22</t>
  </si>
  <si>
    <t>谷崎　有徳</t>
  </si>
  <si>
    <t>村上　岳</t>
  </si>
  <si>
    <t>2010.04.01</t>
  </si>
  <si>
    <t>2016.06.01</t>
  </si>
  <si>
    <t>森本　一也</t>
  </si>
  <si>
    <t>1991.04.01</t>
  </si>
  <si>
    <t>岡本　真一</t>
  </si>
  <si>
    <t>1971.03.00</t>
  </si>
  <si>
    <t>社　清仁</t>
  </si>
  <si>
    <t>2001.09.01</t>
  </si>
  <si>
    <t>難波　均至</t>
  </si>
  <si>
    <t>1999.03.27</t>
  </si>
  <si>
    <t>西川　正</t>
  </si>
  <si>
    <t>1907.04.00</t>
  </si>
  <si>
    <t>谷岡　理江</t>
  </si>
  <si>
    <t>1997.04.17</t>
  </si>
  <si>
    <t>行安　太志</t>
  </si>
  <si>
    <t>2005.03.31</t>
  </si>
  <si>
    <t>神庭　麻理</t>
  </si>
  <si>
    <t>2016.04.01</t>
  </si>
  <si>
    <t>畦崎　智世</t>
  </si>
  <si>
    <t>石田　美智香</t>
  </si>
  <si>
    <t>福井　学</t>
  </si>
  <si>
    <t>春名　徹也</t>
  </si>
  <si>
    <t>2016.09.29</t>
  </si>
  <si>
    <t>田中　有正</t>
  </si>
  <si>
    <t>1983.02.00</t>
  </si>
  <si>
    <t>中嶋　利恵</t>
  </si>
  <si>
    <t>2003.11.01</t>
  </si>
  <si>
    <t>山本　峯廣</t>
  </si>
  <si>
    <t>2009.04.01</t>
  </si>
  <si>
    <t>鈴木　健治</t>
  </si>
  <si>
    <t>1992.07.17</t>
  </si>
  <si>
    <t>1999.02.02</t>
  </si>
  <si>
    <t>亀山　尚子</t>
  </si>
  <si>
    <t>1987.05.00</t>
  </si>
  <si>
    <t>高田　正信</t>
  </si>
  <si>
    <t>1993.06.00</t>
  </si>
  <si>
    <t>森　千恵</t>
  </si>
  <si>
    <t>1999.04.01</t>
  </si>
  <si>
    <t>小原　克則</t>
  </si>
  <si>
    <t>2003.03.27</t>
  </si>
  <si>
    <t>神田　寿則</t>
  </si>
  <si>
    <t>2001.10.02</t>
  </si>
  <si>
    <t>和田　潤司</t>
  </si>
  <si>
    <t>1994.04.25</t>
  </si>
  <si>
    <t>関　正治</t>
  </si>
  <si>
    <t>2020.04.05</t>
  </si>
  <si>
    <t>青木　啓祐</t>
  </si>
  <si>
    <t>2001.02.01</t>
  </si>
  <si>
    <t>平賀　慎一郎</t>
  </si>
  <si>
    <t>2007.09.28</t>
  </si>
  <si>
    <t>1997.03.12</t>
  </si>
  <si>
    <t>2000.04.28</t>
  </si>
  <si>
    <t>葛原　克則</t>
  </si>
  <si>
    <t>2011.12.13</t>
  </si>
  <si>
    <t>1943.09.08</t>
  </si>
  <si>
    <t>稲荷　日應</t>
  </si>
  <si>
    <t>1962.04.00</t>
  </si>
  <si>
    <t>大活字本、オーディオブック、点字図書、LLブック、リーディングトラッカー等設置</t>
  </si>
  <si>
    <t>ハートフルコーナー(大活字本、オーディオブック、LLブック等)、リーディングトラッカー設置</t>
  </si>
  <si>
    <t>リーディングトラッカーの設置</t>
  </si>
  <si>
    <t>ティーンズコーナー（企画展示）,ブックガイド作成・配布</t>
  </si>
  <si>
    <t>おはなし会</t>
  </si>
  <si>
    <t>大活字本コーナー設置・大活字本の貸出、録音図書や朗読ＣＤの貸出、朗読ＣＤの提供</t>
  </si>
  <si>
    <t>就職・仕事、子育て・教育・若者自立支援、健康・福祉</t>
  </si>
  <si>
    <t>ブックリストの作成・配付、関連機関のチラシ・パンフレットの配布、資料の展示、情報提供、イベント実施（講演会）</t>
  </si>
  <si>
    <t>岡山県立南高校図書委員会と連携したテーマ展示と行事の開催（中）、岡山県高校図書館司書部会と連携した「でーれーBOOKS」の展示（中）、ライトノベルコーナーの設置（緑）</t>
  </si>
  <si>
    <t>絵本の読み聞かせ事業の実施（中・緑）、乳幼児向けコーナーの設置（中・緑）、布絵本を所蔵（緑）</t>
  </si>
  <si>
    <t>大活字本コーナ（中・緑）、朗読ＣＤコーナーの設置（中・緑）、拡大読書器（中・緑）・拡大鏡（中・緑）・音声読書機（中）の設置　歴史講座の開催（緑）</t>
  </si>
  <si>
    <t>学校、公民館、保育園・幼稚園、病院、福祉施設、行政機関、民間団体、会社・商店</t>
  </si>
  <si>
    <t>絵本の読み聞かせ事業の実施、乳幼児向けの本を集めたコーナーの設置</t>
  </si>
  <si>
    <t>大活字本コーナー、朗読CDコーナーの設置、教養講座の実施
拡大読書器・音声読書機・拡大鏡の設置</t>
  </si>
  <si>
    <t>学校、公民館、保育園・幼稚園、福祉施設、行政機関、民間団体</t>
  </si>
  <si>
    <t>読み聞かせ</t>
  </si>
  <si>
    <t>学校、保育園・幼稚園</t>
  </si>
  <si>
    <t>地元スポーツチームとの連携展示</t>
  </si>
  <si>
    <t>学校</t>
  </si>
  <si>
    <t>学校、公民館</t>
  </si>
  <si>
    <t>ＥＳＤ情報コーナーの設置</t>
  </si>
  <si>
    <t>絵本の読み聞かせ、おはなし会の実施</t>
  </si>
  <si>
    <t>学校、保育園・幼稚園、民間団体</t>
  </si>
  <si>
    <t>子育て支援コーナーの設置、ESD情報コーナーの設置、地元スポーツチームとの連携展示、男女協働参画推進週間の関連展示</t>
  </si>
  <si>
    <t>乳児と保護者の読み聞かせ</t>
  </si>
  <si>
    <t>大活字本、老眼鏡等の設置</t>
  </si>
  <si>
    <t>学校、公民館、保育園・幼稚園</t>
  </si>
  <si>
    <t>行政の募集などを掲示、 地域の方の要望に即した調べもの
ESD情報コーナーの設置、子ども読書フェスティバルの共催、地元スポーツチームとの連携展示</t>
  </si>
  <si>
    <t>YAコーナーの作成</t>
  </si>
  <si>
    <t>読み聞かせ行事の実施</t>
  </si>
  <si>
    <t>シニア世代へ向けた展示コーナーの作成</t>
  </si>
  <si>
    <t>学校、保育園・幼稚園、行政機関</t>
  </si>
  <si>
    <t>ケータイ小説コーナー・ライト文芸コーナー</t>
  </si>
  <si>
    <t>絵本読み聞かせ事業、乳幼児コーナー</t>
  </si>
  <si>
    <t>時代小説コーナー、大活字本コーナー、老眼鏡、拡大読書器</t>
  </si>
  <si>
    <t>学校、公民館、行政機関</t>
  </si>
  <si>
    <t>ESD情報コーナーの設置</t>
  </si>
  <si>
    <t>ヤングアダルトコーナーの設置</t>
  </si>
  <si>
    <t>赤ちゃん絵本コーナー・子育て支援コーナーの設置、ブックリストの作成・配布、乳幼児向けのおはなし会</t>
  </si>
  <si>
    <t>障がい者用の録音図書の貸出、拡大読書器の設置、大活字本・カセットブック・ＣＤブックのコーナーの設置と貸出</t>
  </si>
  <si>
    <t>学校、公民館、博物館、保育園・幼稚園、病院、福祉施設、行政機関、民間団体</t>
  </si>
  <si>
    <t>ビジネス支援コーナー、子育て支援コーナー、闘病記コーナーの設置</t>
  </si>
  <si>
    <t>コーナーの設置、資料の収集</t>
  </si>
  <si>
    <t>ブックリストの作成、コーナの設置、資料の収集、行事の実施</t>
  </si>
  <si>
    <t>大活字、ＣＤブックコーナーの設置</t>
  </si>
  <si>
    <t>学校、公民館、博物館、保育園・幼稚園、行政機関</t>
  </si>
  <si>
    <t>コーナーの設置、リストの作成</t>
  </si>
  <si>
    <t>ブックスタートの選書、コーナーの設置</t>
  </si>
  <si>
    <t>大活字本の充実、録音図書の優待貸し出し、リストの作成</t>
  </si>
  <si>
    <t>学校、公民館、保育園・幼稚園、福祉施設、行政機関</t>
  </si>
  <si>
    <t>特別コーナーの設置</t>
  </si>
  <si>
    <t>資料の収集、ヤングアダルトコーナーの設置</t>
  </si>
  <si>
    <t>資料の収集、子育て支援コーナーの設置、乳幼児向けのおはなし会</t>
  </si>
  <si>
    <t>資料の収集、視覚障がい者用録音図書の貸出、大活字本の貸出</t>
  </si>
  <si>
    <t>学校、公民館、保育園・幼稚園、行政機関</t>
  </si>
  <si>
    <t>資料の収集、コーナーの設置</t>
  </si>
  <si>
    <t>おはなし会、ベビーマッサージ　</t>
  </si>
  <si>
    <t>学校、公民館、保育園・幼稚園、行政機関、民間団体</t>
  </si>
  <si>
    <t>子育て中の団体への出前おはなし会</t>
  </si>
  <si>
    <t>資料の収集・コーナーの設置・読み聞かせ</t>
  </si>
  <si>
    <t>資料の収集</t>
  </si>
  <si>
    <t>資料の収集・コーナーの設置</t>
  </si>
  <si>
    <t>ティーンズコーナー設置、高校図書館への団体貸出</t>
  </si>
  <si>
    <t>学校、公民館、博物館、保育園・幼稚園、病院、福祉施設、行政機関、民間団体、会社・商店、児童館</t>
  </si>
  <si>
    <t>学校、公民館、児童館</t>
  </si>
  <si>
    <t>職業体験、職業インタビュー等の受入れ・課題研究への協力・スポーツ団体との連携講座等</t>
  </si>
  <si>
    <t>「あかちゃんパック」の作成と提供・ブックスタート事業への協力</t>
  </si>
  <si>
    <t>学校、公民館、保育園・幼稚園、福祉施設、行政機関、民間団体、会社・商店</t>
  </si>
  <si>
    <t>職業体験・インターンシップ・公民館連携地域まちづくり講座・シティープロモーション事業等</t>
  </si>
  <si>
    <t>YAコーナーの設置</t>
  </si>
  <si>
    <t>妊娠・出産コーナー，すくすくサポートコーナー（育児コーナー）の設置，ブックスタートの実施</t>
  </si>
  <si>
    <t>学校、公民館、博物館、保育園・幼稚園、福祉施設、行政機関</t>
  </si>
  <si>
    <t>すくすくサポートコーナー（育児コーナー），がん情報ギフトコーナーの設置</t>
  </si>
  <si>
    <t>ライトノベルコーナーの設置</t>
  </si>
  <si>
    <t>赤ちゃん絵本コーナーの設置、ブックスタート、セカンドブック</t>
  </si>
  <si>
    <t>学校、公民館、保育園・幼稚園、福祉施設、行政機関、会社・商店、学童</t>
  </si>
  <si>
    <t>おはなし会、赤ちゃん絵本コーナーの設置</t>
  </si>
  <si>
    <t>学校、保育園・幼稚園、福祉施設、学童</t>
  </si>
  <si>
    <t>YAコーナーの設置、中学生向け図書館だよりの発行</t>
  </si>
  <si>
    <t>学校、公民館、保育園・幼稚園、福祉施設、学童</t>
  </si>
  <si>
    <t>ビジネス支援コーナー・子育て支援コーナーの設置</t>
  </si>
  <si>
    <t>ブックスタート・年齢別のえほんの表示・読み聞かせや映画会などのイベント</t>
  </si>
  <si>
    <t>子育て支援コーナーの設置・健康医療コーナー表示の工夫・LLブックコーナーの設置・読み聞かせコーナーの設置</t>
  </si>
  <si>
    <t>サードブックの選定・展示</t>
  </si>
  <si>
    <t>拡大鏡・老眼鏡の貸出・認知症予防イベント</t>
  </si>
  <si>
    <t>ティーンズコーナーの設置</t>
  </si>
  <si>
    <t>ブックスタート事業、赤ちゃん絵本コーナー・子育て支援コーナーの設置</t>
  </si>
  <si>
    <t>大活字本コーナー・朗読CDの設置、老眼鏡・虫眼鏡の貸出</t>
  </si>
  <si>
    <t>農業支援コーナーの設置、ルーラル電子図書館</t>
  </si>
  <si>
    <t>ヤングアダルトコーナーを設置</t>
  </si>
  <si>
    <t>一時預かりサービスを実施（月2回）</t>
  </si>
  <si>
    <t>大活字本のコーナーを設置、老眼鏡を貸出</t>
  </si>
  <si>
    <t>学校、保育園・幼稚園、福祉施設、行政機関</t>
  </si>
  <si>
    <t>学校、福祉施設</t>
  </si>
  <si>
    <t>学校、福祉施設、会社・商店</t>
  </si>
  <si>
    <t>YA向け図書館だより、コミュニケーションボード、YA向け展示コーナー、おすすめ本等の小冊子、YA向け映画上映会</t>
  </si>
  <si>
    <t>おはなし会、ブックスタート、子育て支援コーナー</t>
  </si>
  <si>
    <t>健康医療情報セミナー、音読会、認知症にやさしい本棚</t>
  </si>
  <si>
    <t>学校、公民館、保育園・幼稚園、病院、福祉施設、行政機関、民間団体</t>
  </si>
  <si>
    <t>ビジネス支援コーナー、子育て支援コーナー、健康医療情報コーナー、認知症にやさしい本棚、セミナー開催</t>
  </si>
  <si>
    <t>認知症にやさしい本棚</t>
  </si>
  <si>
    <t>おはなし会、子育て支援コーナー</t>
  </si>
  <si>
    <t>子育て支援コーナー、認知症にやさしい本棚</t>
  </si>
  <si>
    <t>青少年コーナーの設置</t>
  </si>
  <si>
    <t>学校、公民館、保育園・幼稚園、行政機関、民間団体、IPU環太平洋大学</t>
  </si>
  <si>
    <t>学校、公民館、保育園・幼稚園、赤磐市吉井子育て支援センター</t>
  </si>
  <si>
    <t>ティーンズコーナーの設置。中学校・高等学校の図書委員との連携</t>
  </si>
  <si>
    <t>おはなし会の実施</t>
  </si>
  <si>
    <t>大活字本やオーディオブックの貸出、拡大鏡や拡大読書器の設置</t>
  </si>
  <si>
    <t>学校、公民館、博物館、保育園・幼稚園、病院、福祉施設、行政機関、民間団体、会社・商店</t>
  </si>
  <si>
    <t>資料のテーマ展示、講演会、体験講座等イベントの開催</t>
  </si>
  <si>
    <t>特集コーナー</t>
  </si>
  <si>
    <t>特集コーナー・おはなし会・工作教室等</t>
  </si>
  <si>
    <t>サークル活動室提供・各種講座開講、シニアグラス等の設置</t>
  </si>
  <si>
    <t>公民館、保育園・幼稚園、行政機関、民間団体、会社・商店</t>
  </si>
  <si>
    <t>資料のテーマ展示、講座開講</t>
  </si>
  <si>
    <t>特集コーナーの設置</t>
  </si>
  <si>
    <t>大活字本コーナーの設置、シニアグラス等の設置</t>
  </si>
  <si>
    <t>学校、博物館、保育園・幼稚園、行政機関、民間団体</t>
  </si>
  <si>
    <t>読み聞かせ会の実施</t>
  </si>
  <si>
    <t>大活字本のコーナー、拡大鏡の設置</t>
  </si>
  <si>
    <t>学校、保育園・幼稚園、行政機関、民間団体、児童クラブ</t>
  </si>
  <si>
    <t>テーマに沿った資料のコーナー設置、講座等の実施</t>
  </si>
  <si>
    <t>赤ちゃん向け絵本コーナーの設置</t>
  </si>
  <si>
    <t>大活字本、オーディオブックの提供、シニアグラスの設置</t>
  </si>
  <si>
    <t>赤ちゃん向けコーナーの設置</t>
  </si>
  <si>
    <t>大活字本コーナーの設置、拡大鏡の設置</t>
  </si>
  <si>
    <t>学校、保育園・幼稚園、行政機関、民間団体</t>
  </si>
  <si>
    <t>資料のテーマ展示、イベントの開催</t>
  </si>
  <si>
    <t>赤ちゃん向けの絵本コーナー設置</t>
  </si>
  <si>
    <t>大活字本の提供、シニアグラス等の設置</t>
  </si>
  <si>
    <t>資料のテーマ展示、他機関と連携した地域を学ぶ講座の開催</t>
  </si>
  <si>
    <t>資料収集・コーナー設置</t>
  </si>
  <si>
    <t>資料収集、子育て支援施設に貸出</t>
  </si>
  <si>
    <t>資料の収集、コーナー設置、貸出、展示</t>
  </si>
  <si>
    <t>資料の収集、貸出、展示</t>
  </si>
  <si>
    <t>資料の収集、コーナー設置</t>
  </si>
  <si>
    <t>資料収集、コーナー設置</t>
  </si>
  <si>
    <t>資料収集</t>
  </si>
  <si>
    <t>乳幼児向けおはなし会、乳幼児絵本・育児コーナー</t>
  </si>
  <si>
    <t>拡大鏡・老眼鏡の設置</t>
  </si>
  <si>
    <t>天文コーナー</t>
  </si>
  <si>
    <t>乳幼児向けのお話会</t>
  </si>
  <si>
    <t>植木・園芸コーナーを設置</t>
  </si>
  <si>
    <t>乳幼児向けのおはなし会</t>
  </si>
  <si>
    <t>映画会、拡大鏡の設置</t>
  </si>
  <si>
    <t>ブックスタート</t>
  </si>
  <si>
    <t>子育て支援コーナー・健康づくりコーナーの設置</t>
  </si>
  <si>
    <t>ブックスタート事業</t>
  </si>
  <si>
    <t>シニアにおすすめの本リスト作成</t>
  </si>
  <si>
    <t>がんコーナー設置</t>
  </si>
  <si>
    <t>ヤングコーナーの設置</t>
  </si>
  <si>
    <t>ブックスタート、読み聞かせの会の実施、通信の発行</t>
  </si>
  <si>
    <t>通信の発行、大活字本コーナーの設置、地域サロンへ出前講座</t>
  </si>
  <si>
    <t>学校、公民館、保育園・幼稚園、病院、福祉施設、行政機関</t>
  </si>
  <si>
    <t>YA用書架及び資料の設置</t>
  </si>
  <si>
    <t>ブックスタート、行事の開催</t>
  </si>
  <si>
    <t>大活字本の収集</t>
  </si>
  <si>
    <t>学校、公民館、博物館、保育園・幼稚園、福祉施設、行政機関、子育て支援センター、放課後児童クラブ</t>
  </si>
  <si>
    <t>YA向け書架設置・ブックリスト配布・新中１向けオリエンテーション・YA向け資料の収集・団体貸出・イベント</t>
  </si>
  <si>
    <t>未就学親子教室向けの交流会・お話会・ブックトーク・対象向け書架設置・イベント・団体貸出（親子ひろば・わくわくスクール・保育園・学童クラブ）・ブックリスト配布</t>
  </si>
  <si>
    <t>時代小説ジャンル設置・対象向け書架設置・イベント・団体貸出（デイサービス）・ブックリスト配布・高齢者用資料の収集</t>
  </si>
  <si>
    <t>民話グループと協力し地域の昔話・方言等の収集・整理</t>
  </si>
  <si>
    <t>・YAの読書講座開催・コーナーの設置・YAだよりの発行</t>
  </si>
  <si>
    <t>・ブックスタート・乳幼児対象おはなし会・赤ちゃん絵本コーナーの設置</t>
  </si>
  <si>
    <t>・コーナーの設置</t>
  </si>
  <si>
    <t>学校、公民館、博物館、保育園・幼稚園、行政機関、民間団体</t>
  </si>
  <si>
    <t>がん征圧月間にがん相談支援センターのパネル等と当館の資料を展示</t>
  </si>
  <si>
    <t>コーナーづくり</t>
  </si>
  <si>
    <t>コーナーづくり、ブックスタート</t>
  </si>
  <si>
    <t>学校、保育園・幼稚園、病院、福祉施設、会社・商店</t>
  </si>
  <si>
    <t>コーナー作り</t>
  </si>
  <si>
    <t>ブックスタート、ブックセカンド事業、子育て支援センターでの読み聞かせ</t>
  </si>
  <si>
    <t>学校、保育園・幼稚園、児童館、子育て支援センター</t>
  </si>
  <si>
    <t>特集展示、学校でのリクエスト対応</t>
  </si>
  <si>
    <t>ブックスタート、ブックセカンド、子育て支援</t>
  </si>
  <si>
    <t>大活字本コーナー、老眼鏡・オーカムマイリーダーの設置</t>
  </si>
  <si>
    <t>学校、児童館、子育て支援センター</t>
  </si>
  <si>
    <t>学級文庫の貸出・学校でのリクエスト対応</t>
  </si>
  <si>
    <t>ブックスタート、ブックセカンド、保育園・子育て支援センター訪問（読み聞かせ、文庫貸出）</t>
  </si>
  <si>
    <t>大活字本・拡大鏡</t>
  </si>
  <si>
    <t>学校、保育園・幼稚園、ＮＰＯ法人</t>
  </si>
  <si>
    <t>おはなし会とその保護者へ本の紹介</t>
  </si>
  <si>
    <t>コーナーの設置</t>
  </si>
  <si>
    <t>学校、行政機関、民間団体、生涯学習センター内プラネタリウム</t>
  </si>
  <si>
    <t>協力貸出、レファレンス対応、資料提供、ティーンズコーナー（学校企画展示）、講座、連携展示、プラネタリウムを使用したおはなし会等</t>
  </si>
  <si>
    <t>児童、障害者、情報ボランティア（ネットDBの利用補助）</t>
  </si>
  <si>
    <t>団体貸出（中・緑）、行事の開催・協力（中・緑）、職場体験（中・緑）、幼稚園・保育園での出張読み聞かせ（緑）</t>
  </si>
  <si>
    <t>児童、障害者</t>
  </si>
  <si>
    <t>団体貸出、行事の共催・協力、職場体験</t>
  </si>
  <si>
    <t>児童</t>
  </si>
  <si>
    <t>見学の受け入れ</t>
  </si>
  <si>
    <t>団体貸出、学童の子どもたちがおはなし会に参加</t>
  </si>
  <si>
    <t>団体貸出、出張おはなし会</t>
  </si>
  <si>
    <t>児童、書架整理</t>
  </si>
  <si>
    <t>移動図書館の運行、学校図書館の支援、職場体験、出前講座、配本、公民館との業務ネットワーク、団体貸出、博物館標本の借用展示</t>
  </si>
  <si>
    <t>児童、障害者、書架整理、行事運営の手伝い、布絵本の作成・修理</t>
  </si>
  <si>
    <t>出前講座、チャレンジワークの受入、公民館搬送業務、まちかど美術館（博物館ガラス標本展示）</t>
  </si>
  <si>
    <t>児童、障害者、書架整理</t>
  </si>
  <si>
    <t>児童、書架整理、環境美化</t>
  </si>
  <si>
    <t>POP展、おすすめ本紹介展示、テーマ展示、講演会</t>
  </si>
  <si>
    <t>児童、環境美化、POP作成、おすすめ本紹介</t>
  </si>
  <si>
    <t>貸出・リクエスト・レファレンス・読み聞かせ・特集展示</t>
  </si>
  <si>
    <t>児童、書架整理、環境美化、イベントサポート、お薦め本紹介、バックヤード業務等</t>
  </si>
  <si>
    <t>図書の貸出、図書館の掲示の依頼</t>
  </si>
  <si>
    <t>資料配送、移動図書館、共催イベント開催、連携展示、職場訪問</t>
  </si>
  <si>
    <t>連携展示、職場訪問</t>
  </si>
  <si>
    <t>児童、イベントの受付など</t>
  </si>
  <si>
    <t>小学校・園へは読み聞かせ、団体貸出の実施。</t>
  </si>
  <si>
    <t>児童、障害者、書架整理、環境美化、上映会の開催、デジタルアーカイブ、キッズテラスの花壇の手入れ</t>
  </si>
  <si>
    <t>配本、行事などの共催、団体貸出、レファレンス</t>
  </si>
  <si>
    <t>イベントの共催、団体貸出、レファレンス</t>
  </si>
  <si>
    <t>団体貸出、レファレンス、共催イベントの実施</t>
  </si>
  <si>
    <t>県立図書館長期一括借受、公民館との共催イベント</t>
  </si>
  <si>
    <t>団体貸出、配送サービス</t>
  </si>
  <si>
    <t>学校・学童への資料の貸出、図書館見学</t>
  </si>
  <si>
    <t>小学校への資料の貸出、幼稚園への読み聞かせ</t>
  </si>
  <si>
    <t>団体貸出、読み聞かせ会、チャレンジワーク受入、施設見学等</t>
  </si>
  <si>
    <t>ブックスタート事業、出張おはなし会、おはなし宅配便</t>
  </si>
  <si>
    <t>児童、環境美化</t>
  </si>
  <si>
    <t>司書派遣（学校）、団体貸出、出前講座</t>
  </si>
  <si>
    <t>資料の貸出を始めとする読書活動支援</t>
  </si>
  <si>
    <t>障害者</t>
  </si>
  <si>
    <t>本の団体貸出、学校へは司書の派遣</t>
  </si>
  <si>
    <t>児童、書架整理、企画作りや企画のお手伝い</t>
  </si>
  <si>
    <t>環境美化</t>
  </si>
  <si>
    <t>図書システム連携・管理、読み聞かせ、文庫貸出</t>
  </si>
  <si>
    <t>長期文庫の貸出、読み聞かせ、学校図書室蔵書管理、学校図書システムと公共図書システムの連携</t>
  </si>
  <si>
    <t>イベントの協力</t>
  </si>
  <si>
    <t>児童、障害者、書架整理、環境美化</t>
  </si>
  <si>
    <t>令和４年１０月発行</t>
    <rPh sb="0" eb="2">
      <t>レイワ</t>
    </rPh>
    <rPh sb="3" eb="4">
      <t>ネン</t>
    </rPh>
    <rPh sb="6" eb="7">
      <t>ガツ</t>
    </rPh>
    <rPh sb="7" eb="9">
      <t>ハッコウ</t>
    </rPh>
    <phoneticPr fontId="2"/>
  </si>
  <si>
    <t>-</t>
    <phoneticPr fontId="2"/>
  </si>
  <si>
    <t>30日に1度</t>
    <phoneticPr fontId="2"/>
  </si>
  <si>
    <t>*</t>
    <phoneticPr fontId="2"/>
  </si>
  <si>
    <t>　　　中央館に一括記入の場合は、数値を「＊」とする。</t>
    <rPh sb="3" eb="6">
      <t>チュウオウカン</t>
    </rPh>
    <rPh sb="7" eb="11">
      <t>イッカツキニュウ</t>
    </rPh>
    <rPh sb="12" eb="14">
      <t>バアイ</t>
    </rPh>
    <rPh sb="16" eb="18">
      <t>スウチ</t>
    </rPh>
    <phoneticPr fontId="2"/>
  </si>
  <si>
    <t>-</t>
    <phoneticPr fontId="2"/>
  </si>
  <si>
    <t>*</t>
    <phoneticPr fontId="2"/>
  </si>
  <si>
    <t>自動車図書館に含む</t>
    <rPh sb="0" eb="6">
      <t>ジドウシャトショカン</t>
    </rPh>
    <rPh sb="7" eb="8">
      <t>フク</t>
    </rPh>
    <phoneticPr fontId="2"/>
  </si>
  <si>
    <t>*</t>
    <phoneticPr fontId="2"/>
  </si>
  <si>
    <t>録音図書貸出タイトル数：5,036点、R3.5.13～6.20、8.27～9.30は、対面朗読サービスの提供を停止した。</t>
    <phoneticPr fontId="2"/>
  </si>
  <si>
    <t>実施</t>
    <phoneticPr fontId="2"/>
  </si>
  <si>
    <t>有</t>
    <rPh sb="0" eb="1">
      <t>アリ</t>
    </rPh>
    <phoneticPr fontId="2"/>
  </si>
  <si>
    <t>69/69有</t>
    <rPh sb="5" eb="6">
      <t>アリ</t>
    </rPh>
    <phoneticPr fontId="2"/>
  </si>
  <si>
    <t>63/69有</t>
    <rPh sb="5" eb="6">
      <t>アリ</t>
    </rPh>
    <phoneticPr fontId="2"/>
  </si>
  <si>
    <t>64/70有</t>
    <rPh sb="5" eb="6">
      <t>アリ</t>
    </rPh>
    <phoneticPr fontId="2"/>
  </si>
  <si>
    <t>7/69有</t>
    <rPh sb="4" eb="5">
      <t>ア</t>
    </rPh>
    <phoneticPr fontId="2"/>
  </si>
  <si>
    <t>対面朗読は中央館で実施
全制作資料数（中・108タイトル、緑・2タイトル）
宅配サービスは中央館で実施</t>
    <phoneticPr fontId="2"/>
  </si>
  <si>
    <t>プライベート音訳資料の作成、プレクストークの貸出</t>
    <phoneticPr fontId="2"/>
  </si>
  <si>
    <t>大活字本、LLブック等の提供、リーディングトラッカーの設置</t>
    <phoneticPr fontId="2"/>
  </si>
  <si>
    <t>ハートフルコーナー(大活字本、LLブック等)の設置、リーディングトラッカーの設置</t>
    <phoneticPr fontId="2"/>
  </si>
  <si>
    <t>大活字本・点字本のコーナー設置、リーディングトラッカーの設置</t>
    <phoneticPr fontId="2"/>
  </si>
  <si>
    <t>7/7有</t>
    <rPh sb="3" eb="4">
      <t>ア</t>
    </rPh>
    <phoneticPr fontId="9"/>
  </si>
  <si>
    <t>3/3有</t>
    <rPh sb="3" eb="4">
      <t>ア</t>
    </rPh>
    <phoneticPr fontId="9"/>
  </si>
  <si>
    <t>1/4有</t>
    <phoneticPr fontId="2"/>
  </si>
  <si>
    <t>1/9有</t>
    <rPh sb="3" eb="4">
      <t>ア</t>
    </rPh>
    <phoneticPr fontId="2"/>
  </si>
  <si>
    <t>拡大読書器</t>
    <phoneticPr fontId="2"/>
  </si>
  <si>
    <t>31/69有</t>
    <rPh sb="5" eb="6">
      <t>アリ</t>
    </rPh>
    <phoneticPr fontId="2"/>
  </si>
  <si>
    <t>11/69有</t>
    <rPh sb="5" eb="6">
      <t>アリ</t>
    </rPh>
    <phoneticPr fontId="2"/>
  </si>
  <si>
    <t>12/70有</t>
    <rPh sb="5" eb="6">
      <t>アリ</t>
    </rPh>
    <phoneticPr fontId="2"/>
  </si>
  <si>
    <t>11/70有</t>
    <rPh sb="5" eb="6">
      <t>アリ</t>
    </rPh>
    <phoneticPr fontId="2"/>
  </si>
  <si>
    <t>製作資料内訳：点字82、音訳38、PPF25</t>
    <rPh sb="0" eb="4">
      <t>セイサクシリョウ</t>
    </rPh>
    <rPh sb="4" eb="6">
      <t>ウチワケ</t>
    </rPh>
    <phoneticPr fontId="2"/>
  </si>
  <si>
    <t>・子育て支援コーナーの設置（中）・地域のイベントへの参加・協力（中）・子ども読書活動推進センター業務（中）・ＥＳＤ・ＳＤＧ’Ｓ情報コーナーの設置（中）・男女協働参画推進週間の関連展示（中・緑）・オリンピックパラリンピックホストタウンの展示（中・緑）・地元スポーツチームとの連携展示（中・緑）・医療情報コーナーの設置（自閉症・発達障害や自殺予防関連等の展示）（中）・岡山空襲の展示（中）・防災の展示（中・緑）・行事の開催（中・緑）</t>
    <phoneticPr fontId="2"/>
  </si>
  <si>
    <t>ESDコーナーの設置、男女共同参画推進週間の関連展示・東京オリンピックで岡山市がホストタウンとなったブルガリアの展示・東日本大震災に関連した防災の本の展示・地元プロスポーツチームとの連携展示・うらじゃ実行委員会と連携した展示</t>
    <phoneticPr fontId="2"/>
  </si>
  <si>
    <t>大活字本の収集・世界対がんデー特集展示、・セカンドライフを楽しむシニアコーナー常設展示</t>
    <phoneticPr fontId="2"/>
  </si>
  <si>
    <t>ベビーカーの貸出・授乳室の設置、よみきかせ・ベビーマッサージ等のイベント</t>
    <phoneticPr fontId="2"/>
  </si>
  <si>
    <t>青少年向けの本を集めた青少年コーナーを設置</t>
    <phoneticPr fontId="2"/>
  </si>
  <si>
    <t>ブックスタート、子育て支援コーナーの設置</t>
    <phoneticPr fontId="2"/>
  </si>
  <si>
    <t>大活字本、朗読CDの設置</t>
    <phoneticPr fontId="2"/>
  </si>
  <si>
    <t>子育支援コーナーの設置、テーマに沿った展示</t>
    <phoneticPr fontId="2"/>
  </si>
  <si>
    <t>ブックスタート（絵本の読み聞かせは感染症対策のため未実施）</t>
    <phoneticPr fontId="2"/>
  </si>
  <si>
    <t>コーナーの設置</t>
    <phoneticPr fontId="2"/>
  </si>
  <si>
    <t>ブックスタート</t>
    <phoneticPr fontId="2"/>
  </si>
  <si>
    <t>闘病記コーナーの設置</t>
    <phoneticPr fontId="2"/>
  </si>
  <si>
    <t>2/3有</t>
    <phoneticPr fontId="2"/>
  </si>
  <si>
    <t>2/2有</t>
    <phoneticPr fontId="2"/>
  </si>
  <si>
    <t>50/69有</t>
    <phoneticPr fontId="2"/>
  </si>
  <si>
    <t>就職・仕事、子育て・教育・若者自立支援、健康・福祉、ＥＳＤ・ＳＤＧ’Ｓ、男女共同参画、防災、地域スポーツ振興に関すること</t>
  </si>
  <si>
    <t>子育て・教育・若者自立支援、ESD、男女共同参画、東京オリンピック、防災、地域スポーツ振興</t>
  </si>
  <si>
    <t>地域スポーツ振興に関すること</t>
  </si>
  <si>
    <t>ESD</t>
  </si>
  <si>
    <t>子育て・教育・若者自立支援、ESD、地域スポーツ振興に関すること、男女協働参画</t>
  </si>
  <si>
    <t>就職・仕事</t>
  </si>
  <si>
    <t>子育て・教育・若者自立支援、地域スポーツ振興に関すること</t>
  </si>
  <si>
    <t>就職・仕事、子育て・教育・若者自立支援、地元郷土の歴史、地場産業に関すること</t>
  </si>
  <si>
    <t>就職・仕事、子育て・教育・若者自立支援、健康・福祉、良寛に関する資料の収集</t>
  </si>
  <si>
    <t>子育て・教育・若者自立支援</t>
  </si>
  <si>
    <t>就職・仕事、子育て・教育・若者自立支援、健康・福祉、横溝正史に関すること</t>
  </si>
  <si>
    <t>就職・仕事、健康・福祉</t>
  </si>
  <si>
    <t>就職・仕事、子育て・教育・若者自立支援、健康・福祉、移住促進・CCRC事業への協力</t>
  </si>
  <si>
    <t>子育て・教育・若者自立支援、健康・福祉</t>
  </si>
  <si>
    <t>就職・仕事、子育て・教育・若者自立支援</t>
  </si>
  <si>
    <t>健康・福祉</t>
  </si>
  <si>
    <t>就職・仕事、子育て・教育・若者自立支援、健康・福祉、地域の産業・商業・自然・伝統等の記録継承</t>
  </si>
  <si>
    <t>1/3有</t>
    <rPh sb="3" eb="4">
      <t>ユウ</t>
    </rPh>
    <phoneticPr fontId="2"/>
  </si>
  <si>
    <t>9/9有</t>
    <phoneticPr fontId="2"/>
  </si>
  <si>
    <t>農業支援</t>
    <phoneticPr fontId="2"/>
  </si>
  <si>
    <t>1/2有</t>
    <phoneticPr fontId="2"/>
  </si>
  <si>
    <t>7/7有</t>
    <rPh sb="3" eb="4">
      <t>ア</t>
    </rPh>
    <phoneticPr fontId="2"/>
  </si>
  <si>
    <t>6/6有</t>
    <phoneticPr fontId="2"/>
  </si>
  <si>
    <t>就職・仕事、子育て・教育・若者自立支援、健康・福祉</t>
    <phoneticPr fontId="2"/>
  </si>
  <si>
    <t>子育て支援コーナー設置、読み聞かせ</t>
    <rPh sb="0" eb="2">
      <t>コソダ</t>
    </rPh>
    <rPh sb="3" eb="5">
      <t>シエン</t>
    </rPh>
    <rPh sb="9" eb="11">
      <t>セッチ</t>
    </rPh>
    <rPh sb="12" eb="13">
      <t>ヨ</t>
    </rPh>
    <rPh sb="14" eb="15">
      <t>キ</t>
    </rPh>
    <phoneticPr fontId="2"/>
  </si>
  <si>
    <t>地域活性、郷土芸能支援</t>
    <phoneticPr fontId="2"/>
  </si>
  <si>
    <t>マルシェ等のイベント開催、神楽・子ども神楽の講演</t>
    <phoneticPr fontId="2"/>
  </si>
  <si>
    <t>実施</t>
    <phoneticPr fontId="2"/>
  </si>
  <si>
    <t>子育て世代向けの本を集めた、子育て応援コーナーの設置</t>
    <phoneticPr fontId="2"/>
  </si>
  <si>
    <t>子育てに関連した本のコーナー展示</t>
    <phoneticPr fontId="2"/>
  </si>
  <si>
    <t>子育て関連の本を集めた「子育て応援コーナー」の設置</t>
    <phoneticPr fontId="2"/>
  </si>
  <si>
    <t>2/3有</t>
    <phoneticPr fontId="2"/>
  </si>
  <si>
    <t>農業・園芸に関すること</t>
    <rPh sb="3" eb="5">
      <t>エンゲイ</t>
    </rPh>
    <rPh sb="6" eb="7">
      <t>カン</t>
    </rPh>
    <phoneticPr fontId="2"/>
  </si>
  <si>
    <t>認知症についての展示（世界アルツハイマー月間・地域包括支援センターと共催）</t>
    <rPh sb="0" eb="3">
      <t>ニンチショウ</t>
    </rPh>
    <rPh sb="8" eb="10">
      <t>テンジ</t>
    </rPh>
    <rPh sb="11" eb="13">
      <t>セカイ</t>
    </rPh>
    <rPh sb="20" eb="22">
      <t>ゲッカン</t>
    </rPh>
    <phoneticPr fontId="2"/>
  </si>
  <si>
    <t>広報及び図書の展示、出前おはなし会、リサイクル本会で本の譲渡</t>
    <phoneticPr fontId="2"/>
  </si>
  <si>
    <t>公民館での資料の貸出・リクエスト受付、学校および他機関からのリクエスト受付、レファレンス、読み聞かせ、連携展示</t>
    <phoneticPr fontId="2"/>
  </si>
  <si>
    <t>児童、書架整理、資料の修理、布絵本製作</t>
    <rPh sb="8" eb="10">
      <t>シリョウ</t>
    </rPh>
    <rPh sb="11" eb="13">
      <t>シュウリ</t>
    </rPh>
    <rPh sb="14" eb="19">
      <t>ヌノエホンセイサク</t>
    </rPh>
    <phoneticPr fontId="2"/>
  </si>
  <si>
    <t>中学校キャリア教育、警察署・税関・海上保安庁等との連駅事業、公園施設連携、移動図書館の出張、商業施設イベント協力等</t>
    <phoneticPr fontId="2"/>
  </si>
  <si>
    <t>図書館見学．図書館学習、職場体験の受入、移動図書館車の巡回、連携事業の実施</t>
  </si>
  <si>
    <t>職場体験、出張読み聞かせ、イベント協力、移動図書館車の巡回</t>
    <phoneticPr fontId="2"/>
  </si>
  <si>
    <t>学校・保育園・幼稚園への団体貸出、公民館での資料の受け渡し</t>
    <phoneticPr fontId="2"/>
  </si>
  <si>
    <t>配本、読み聞かせ、移動図書館車、職場体験学習、探求学習、体験活動</t>
    <phoneticPr fontId="2"/>
  </si>
  <si>
    <t>-</t>
    <phoneticPr fontId="2"/>
  </si>
  <si>
    <t>有</t>
    <phoneticPr fontId="2"/>
  </si>
  <si>
    <t>読み聞かせ、団体貸出、児童・園児の絵画等の展示</t>
    <phoneticPr fontId="2"/>
  </si>
  <si>
    <t>小学校・園へは読み聞かせ・団体貸出、公民館へは公民館まつりでおたのしみ会等を開催</t>
    <phoneticPr fontId="2"/>
  </si>
  <si>
    <t>資料の貸出、レファレンス、イベントの共催</t>
    <phoneticPr fontId="2"/>
  </si>
  <si>
    <t>配本、ボランティア読み聞かせ、行事共催、レファレンス、団体貸出</t>
    <phoneticPr fontId="2"/>
  </si>
  <si>
    <t>1/7有</t>
    <rPh sb="3" eb="4">
      <t>ユウ</t>
    </rPh>
    <phoneticPr fontId="2"/>
  </si>
  <si>
    <t>学校、公民館、保育園・幼稚園、福祉施設、行政機関、民間団体</t>
    <phoneticPr fontId="2"/>
  </si>
  <si>
    <t>小学校へ資料の貸出、幼稚園(子ども園)・保育園への読み聞かせ</t>
    <phoneticPr fontId="2"/>
  </si>
  <si>
    <t>団体貸出、職場体験受入</t>
    <phoneticPr fontId="2"/>
  </si>
  <si>
    <t>有</t>
    <rPh sb="0" eb="1">
      <t>アリ</t>
    </rPh>
    <phoneticPr fontId="2"/>
  </si>
  <si>
    <t>・学校とのシステム連携による相互貸借。美術館の喫茶室と連携した「ブックカフェ」、保育園への定期的な読み聞かせ・民間団体と共同でイベント実施・他部署と連携しカーボンニュートラルに向けた取組展示</t>
    <phoneticPr fontId="2"/>
  </si>
  <si>
    <t>小中学校へ職員派遣、宅配サービス（町内保育園・小学校）、メディアコントロール週間の共催展示</t>
    <phoneticPr fontId="2"/>
  </si>
  <si>
    <t>文庫貸出、読み聞かせ、図書室の蔵書管理、図書購入の選書</t>
    <phoneticPr fontId="2"/>
  </si>
  <si>
    <t>バリアフリー映画の上映会。上映会における手話通訳と要約筆記の提供、ハートフルコーナー(大活字本、オーディオブック、点字図書、LLブック等)、リーディングトラッカー設置</t>
    <phoneticPr fontId="2"/>
  </si>
  <si>
    <t>バリアフリー映画上映会及びあすなろワークは例年実施予定であるが、新型コロナウイルス感染症対策のため令和3年度は中止</t>
    <phoneticPr fontId="2"/>
  </si>
  <si>
    <t>51/70有</t>
    <rPh sb="5" eb="6">
      <t>ア</t>
    </rPh>
    <phoneticPr fontId="2"/>
  </si>
  <si>
    <t>48/69有</t>
    <phoneticPr fontId="2"/>
  </si>
  <si>
    <t>49/70有</t>
    <rPh sb="5" eb="6">
      <t>ア</t>
    </rPh>
    <phoneticPr fontId="2"/>
  </si>
  <si>
    <t>64/69有</t>
    <phoneticPr fontId="2"/>
  </si>
  <si>
    <t>65/70有</t>
    <rPh sb="5" eb="6">
      <t>ア</t>
    </rPh>
    <phoneticPr fontId="2"/>
  </si>
  <si>
    <t>54/69有</t>
    <phoneticPr fontId="2"/>
  </si>
  <si>
    <t>55/70有</t>
    <rPh sb="5" eb="6">
      <t>ア</t>
    </rPh>
    <phoneticPr fontId="2"/>
  </si>
  <si>
    <t>山陽女子高校図書委員会と連携したテーマ展示の開催
桑田中学校と連携した『桑田中学校１年生が「ＳＤＧｓ」について調べました！』展示の開催</t>
    <phoneticPr fontId="2"/>
  </si>
  <si>
    <t>学校への資料団体貸出、図書館見学（幼稚園・支援学校）、幼稚園への出張読み聞かせ、移動図書館車巡回</t>
    <phoneticPr fontId="2"/>
  </si>
  <si>
    <t>団体貸出、幼稚園・子育て支援センターでの読み聞かせ、テーマに沿った展示、講座等への協力</t>
    <phoneticPr fontId="2"/>
  </si>
  <si>
    <t>資料の貸し出し、移動図書館車巡回、図書館見学の受け入れ</t>
    <phoneticPr fontId="2"/>
  </si>
  <si>
    <t>各団体利用者向け図書の定期搬送実施、子育て中の保護者に対する読書案内・サービス等の周知</t>
    <phoneticPr fontId="2"/>
  </si>
  <si>
    <t>69/69有</t>
    <rPh sb="5" eb="6">
      <t>ア</t>
    </rPh>
    <phoneticPr fontId="2"/>
  </si>
  <si>
    <t>61/69有</t>
    <rPh sb="5" eb="6">
      <t>アリ</t>
    </rPh>
    <phoneticPr fontId="2"/>
  </si>
  <si>
    <t>62/70有</t>
    <rPh sb="5" eb="6">
      <t>アリ</t>
    </rPh>
    <phoneticPr fontId="2"/>
  </si>
  <si>
    <t>7/69有</t>
    <rPh sb="4" eb="5">
      <t>ユウ</t>
    </rPh>
    <phoneticPr fontId="2"/>
  </si>
  <si>
    <t>8/70有</t>
    <rPh sb="4" eb="5">
      <t>ユウ</t>
    </rPh>
    <phoneticPr fontId="2"/>
  </si>
  <si>
    <t>30日に1度</t>
    <rPh sb="5" eb="6">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</si>
</sst>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176" formatCode="\(###&quot;・&quot;##&quot;日毎&quot;\)"/>
    <numFmt numFmtId="177" formatCode="##&quot;:&quot;##&quot;-&quot;##&quot;:&quot;##"/>
    <numFmt numFmtId="178" formatCode="0.0"/>
    <numFmt numFmtId="179" formatCode="0.00_);[Red]\(0.00\)"/>
    <numFmt numFmtId="180" formatCode="&quot;( &quot;###,###&quot; )&quot;"/>
    <numFmt numFmtId="181" formatCode="&quot;( &quot;###,##0&quot; )&quot;"/>
    <numFmt numFmtId="182" formatCode="\(##0.0\)"/>
    <numFmt numFmtId="183" formatCode="0.0%"/>
    <numFmt numFmtId="184" formatCode="#,##0.0;[Red]\-#,##0.0"/>
    <numFmt numFmtId="185" formatCode="0.0_);[Red]\(0.0\)"/>
    <numFmt numFmtId="186" formatCode="#,##0_ ;[Red]\-#,##0\ "/>
    <numFmt numFmtId="187" formatCode="#,##0_ "/>
    <numFmt numFmtId="188" formatCode="0.0_ "/>
    <numFmt numFmtId="189" formatCode="0_);[Red]\(0\)"/>
    <numFmt numFmtId="190" formatCode="#,##0_);[Red]\(#,##0\)"/>
    <numFmt numFmtId="191" formatCode="#,##0.0_ "/>
    <numFmt numFmtId="192" formatCode="#,##0.0_);[Red]\(#,##0.0\)"/>
    <numFmt numFmtId="193" formatCode="#,###,&quot;&quot;"/>
    <numFmt numFmtId="194" formatCode="#,##0;&quot;△ &quot;#,##0"/>
    <numFmt numFmtId="195" formatCode="[DBNum3][$-411]0&quot;年度&quot;"/>
    <numFmt numFmtId="196" formatCode="[DBNum3][$-411]0&quot;年４月１日現在&quot;"/>
    <numFmt numFmtId="197" formatCode="[DBNum3]&quot;実績は&quot;[$-411]0&quot;年度&quot;"/>
    <numFmt numFmtId="198" formatCode="0&quot;予算、&quot;"/>
    <numFmt numFmtId="199" formatCode="0&quot;決算&quot;"/>
    <numFmt numFmtId="200" formatCode="&quot;毎週&quot;@&quot;曜日&quot;"/>
    <numFmt numFmtId="201" formatCode="&quot;毎月第&quot;@&quot;曜日&quot;"/>
    <numFmt numFmtId="202" formatCode="&quot;資料(&quot;0&quot;年3月末)&quot;"/>
    <numFmt numFmtId="203" formatCode="&quot;資料費(&quot;0&quot;年度予算)&quot;"/>
    <numFmt numFmtId="204" formatCode="&quot;資料費(&quot;0&quot;年度決算)&quot;"/>
    <numFmt numFmtId="205" formatCode="&quot;毎月&quot;@&quot;曜日&quot;"/>
    <numFmt numFmtId="206" formatCode="[&lt;=999]000;[&lt;=9999]000\-00;000\-0000"/>
  </numFmts>
  <fonts count="4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i/>
      <sz val="9"/>
      <name val="ＭＳ Ｐゴシック"/>
      <family val="3"/>
      <charset val="128"/>
    </font>
    <font>
      <b/>
      <sz val="14"/>
      <name val="ＭＳ Ｐゴシック"/>
      <family val="3"/>
      <charset val="128"/>
    </font>
    <font>
      <sz val="11"/>
      <name val="ＭＳ Ｐゴシック"/>
      <family val="3"/>
      <charset val="128"/>
    </font>
    <font>
      <u/>
      <sz val="11"/>
      <color indexed="12"/>
      <name val="ＭＳ Ｐゴシック"/>
      <family val="3"/>
      <charset val="128"/>
    </font>
    <font>
      <b/>
      <i/>
      <sz val="10"/>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28"/>
      <name val="ＭＳ Ｐゴシック"/>
      <family val="3"/>
      <charset val="128"/>
    </font>
    <font>
      <sz val="11"/>
      <name val="ＭＳ ゴシック"/>
      <family val="3"/>
      <charset val="128"/>
    </font>
    <font>
      <sz val="18"/>
      <name val="ＭＳ ゴシック"/>
      <family val="3"/>
      <charset val="128"/>
    </font>
    <font>
      <sz val="16"/>
      <name val="ＭＳ ゴシック"/>
      <family val="3"/>
      <charset val="128"/>
    </font>
    <font>
      <sz val="28"/>
      <name val="ＭＳ ゴシック"/>
      <family val="3"/>
      <charset val="128"/>
    </font>
    <font>
      <i/>
      <sz val="11"/>
      <name val="ＭＳ Ｐゴシック"/>
      <family val="3"/>
      <charset val="128"/>
    </font>
    <font>
      <sz val="10"/>
      <color indexed="8"/>
      <name val="ＭＳ 明朝"/>
      <family val="1"/>
      <charset val="128"/>
    </font>
    <font>
      <sz val="11"/>
      <color indexed="8"/>
      <name val="ＭＳ 明朝"/>
      <family val="1"/>
      <charset val="128"/>
    </font>
    <font>
      <sz val="11"/>
      <color indexed="8"/>
      <name val="ＭＳ Ｐゴシック"/>
      <family val="3"/>
      <charset val="128"/>
      <scheme val="minor"/>
    </font>
    <font>
      <sz val="11"/>
      <color rgb="FF1801BF"/>
      <name val="ＭＳ 明朝"/>
      <family val="1"/>
      <charset val="128"/>
    </font>
    <font>
      <sz val="14"/>
      <color indexed="8"/>
      <name val="ＭＳ Ｐゴシック"/>
      <family val="3"/>
      <charset val="128"/>
      <scheme val="minor"/>
    </font>
    <font>
      <sz val="10"/>
      <color rgb="FF000000"/>
      <name val="Arial"/>
      <family val="2"/>
    </font>
    <font>
      <sz val="14"/>
      <color rgb="FFFF0000"/>
      <name val="ＭＳ Ｐゴシック"/>
      <family val="3"/>
      <charset val="128"/>
      <scheme val="minor"/>
    </font>
    <font>
      <sz val="9"/>
      <color indexed="10"/>
      <name val="ＭＳ Ｐゴシック"/>
      <family val="3"/>
      <charset val="128"/>
    </font>
    <font>
      <sz val="10"/>
      <color indexed="10"/>
      <name val="ＭＳ Ｐゴシック"/>
      <family val="3"/>
      <charset val="128"/>
    </font>
    <font>
      <sz val="11"/>
      <color theme="0"/>
      <name val="ＭＳ Ｐゴシック"/>
      <family val="3"/>
      <charset val="128"/>
    </font>
    <font>
      <sz val="8"/>
      <color rgb="FFFF0000"/>
      <name val="ＭＳ Ｐゴシック"/>
      <family val="3"/>
      <charset val="128"/>
    </font>
    <font>
      <sz val="6"/>
      <color indexed="10"/>
      <name val="ＭＳ Ｐゴシック"/>
      <family val="3"/>
      <charset val="128"/>
    </font>
    <font>
      <sz val="7"/>
      <name val="ＭＳ Ｐゴシック"/>
      <family val="3"/>
      <charset val="128"/>
    </font>
    <font>
      <sz val="8.5"/>
      <name val="ＭＳ Ｐゴシック"/>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rgb="FFFFC000"/>
        <bgColor indexed="64"/>
      </patternFill>
    </fill>
    <fill>
      <patternFill patternType="solid">
        <fgColor indexed="9"/>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style="dotted">
        <color indexed="64"/>
      </bottom>
      <diagonal/>
    </border>
    <border>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dotted">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bottom style="dotted">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diagonal/>
    </border>
    <border>
      <left/>
      <right style="medium">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thin">
        <color indexed="64"/>
      </top>
      <bottom style="thin">
        <color indexed="64"/>
      </bottom>
      <diagonal/>
    </border>
    <border>
      <left/>
      <right/>
      <top/>
      <bottom style="dotted">
        <color indexed="64"/>
      </bottom>
      <diagonal/>
    </border>
    <border diagonalUp="1">
      <left style="thin">
        <color indexed="64"/>
      </left>
      <right style="thin">
        <color indexed="64"/>
      </right>
      <top style="thin">
        <color indexed="64"/>
      </top>
      <bottom/>
      <diagonal style="thin">
        <color indexed="64"/>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diagonal/>
    </border>
    <border diagonalUp="1">
      <left/>
      <right/>
      <top/>
      <bottom style="thin">
        <color indexed="64"/>
      </bottom>
      <diagonal style="thin">
        <color indexed="64"/>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right/>
      <top style="dotted">
        <color indexed="64"/>
      </top>
      <bottom/>
      <diagonal/>
    </border>
  </borders>
  <cellStyleXfs count="56">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8" fillId="0" borderId="0" applyFont="0" applyFill="0" applyBorder="0" applyAlignment="0" applyProtection="0"/>
    <xf numFmtId="0" fontId="1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1" fontId="27" fillId="0" borderId="0"/>
    <xf numFmtId="1" fontId="27" fillId="0" borderId="0"/>
    <xf numFmtId="1" fontId="27" fillId="0" borderId="0"/>
    <xf numFmtId="1" fontId="27" fillId="0" borderId="0"/>
    <xf numFmtId="1" fontId="27" fillId="0" borderId="0"/>
    <xf numFmtId="0" fontId="37" fillId="0" borderId="0">
      <alignment vertical="center"/>
    </xf>
    <xf numFmtId="0" fontId="27" fillId="0" borderId="0"/>
    <xf numFmtId="0" fontId="28" fillId="4" borderId="0" applyNumberFormat="0" applyBorder="0" applyAlignment="0" applyProtection="0">
      <alignment vertical="center"/>
    </xf>
    <xf numFmtId="0" fontId="40" fillId="0" borderId="0"/>
    <xf numFmtId="0" fontId="1" fillId="0" borderId="0">
      <alignment vertical="center"/>
    </xf>
    <xf numFmtId="38" fontId="40" fillId="0" borderId="0" applyFont="0" applyFill="0" applyBorder="0" applyAlignment="0" applyProtection="0">
      <alignment vertical="center"/>
    </xf>
    <xf numFmtId="0" fontId="40" fillId="0" borderId="0"/>
  </cellStyleXfs>
  <cellXfs count="2349">
    <xf numFmtId="0" fontId="0" fillId="0" borderId="0" xfId="0" applyAlignment="1"/>
    <xf numFmtId="0" fontId="0" fillId="0" borderId="0" xfId="0" applyAlignment="1">
      <alignment vertical="center"/>
    </xf>
    <xf numFmtId="0" fontId="3" fillId="0" borderId="0" xfId="0" applyFont="1" applyAlignment="1"/>
    <xf numFmtId="0" fontId="4" fillId="0" borderId="10" xfId="0" applyFont="1" applyFill="1" applyBorder="1" applyAlignment="1">
      <alignment horizontal="center" vertical="center"/>
    </xf>
    <xf numFmtId="0" fontId="0" fillId="0" borderId="0" xfId="0" applyFill="1" applyAlignment="1">
      <alignment vertical="center"/>
    </xf>
    <xf numFmtId="0" fontId="0" fillId="0" borderId="0" xfId="0" applyFill="1" applyAlignment="1"/>
    <xf numFmtId="0" fontId="5" fillId="0" borderId="0" xfId="0" applyFont="1" applyFill="1" applyAlignment="1"/>
    <xf numFmtId="0" fontId="3" fillId="0" borderId="0" xfId="0" applyFont="1" applyFill="1" applyAlignment="1"/>
    <xf numFmtId="0" fontId="3" fillId="0" borderId="10" xfId="0" applyFont="1" applyFill="1" applyBorder="1" applyAlignment="1">
      <alignment horizontal="center" vertical="center"/>
    </xf>
    <xf numFmtId="0" fontId="0" fillId="0" borderId="0" xfId="0" applyFont="1" applyFill="1" applyAlignment="1"/>
    <xf numFmtId="0" fontId="0" fillId="0" borderId="0" xfId="0" applyFont="1" applyFill="1" applyAlignment="1">
      <alignment horizontal="center"/>
    </xf>
    <xf numFmtId="0" fontId="3" fillId="0" borderId="11" xfId="0" applyFont="1" applyFill="1" applyBorder="1" applyAlignment="1">
      <alignment horizontal="center" vertical="center"/>
    </xf>
    <xf numFmtId="0" fontId="0" fillId="0" borderId="0" xfId="0" applyFill="1" applyAlignment="1">
      <alignment horizontal="center"/>
    </xf>
    <xf numFmtId="0" fontId="0" fillId="0" borderId="12" xfId="0" applyFill="1" applyBorder="1" applyAlignment="1"/>
    <xf numFmtId="0" fontId="0" fillId="0" borderId="0" xfId="0" applyFill="1" applyAlignment="1">
      <alignment horizontal="center" vertical="center" wrapText="1"/>
    </xf>
    <xf numFmtId="0" fontId="10" fillId="0" borderId="13"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Alignment="1">
      <alignment horizontal="right"/>
    </xf>
    <xf numFmtId="0" fontId="0" fillId="0" borderId="0" xfId="0" applyFill="1" applyAlignment="1">
      <alignment horizontal="left"/>
    </xf>
    <xf numFmtId="0" fontId="0" fillId="0" borderId="0" xfId="0" applyFill="1" applyBorder="1" applyAlignment="1"/>
    <xf numFmtId="0" fontId="0" fillId="0" borderId="0" xfId="0" applyNumberFormat="1" applyFill="1" applyAlignment="1"/>
    <xf numFmtId="182" fontId="0" fillId="0" borderId="0" xfId="0" applyNumberFormat="1" applyFill="1" applyAlignment="1"/>
    <xf numFmtId="0" fontId="4" fillId="0" borderId="0" xfId="0" applyFont="1" applyFill="1" applyAlignment="1"/>
    <xf numFmtId="38" fontId="3" fillId="0" borderId="10" xfId="34" applyFont="1" applyFill="1" applyBorder="1" applyAlignment="1">
      <alignment horizontal="right" vertical="center"/>
    </xf>
    <xf numFmtId="38" fontId="0" fillId="0" borderId="0" xfId="34" applyFont="1" applyFill="1" applyAlignment="1"/>
    <xf numFmtId="38" fontId="3" fillId="0" borderId="0" xfId="34" applyFont="1" applyFill="1" applyAlignment="1"/>
    <xf numFmtId="38" fontId="4" fillId="0" borderId="0" xfId="34" applyFont="1" applyFill="1" applyAlignment="1"/>
    <xf numFmtId="0" fontId="4" fillId="0" borderId="0" xfId="0" applyFont="1" applyFill="1" applyAlignment="1">
      <alignment vertical="center"/>
    </xf>
    <xf numFmtId="190" fontId="0" fillId="0" borderId="0" xfId="0" applyNumberFormat="1" applyFill="1" applyAlignment="1"/>
    <xf numFmtId="40" fontId="4" fillId="0" borderId="0" xfId="34" applyNumberFormat="1" applyFont="1" applyFill="1" applyAlignment="1"/>
    <xf numFmtId="180" fontId="4" fillId="0" borderId="0" xfId="34" applyNumberFormat="1" applyFont="1" applyFill="1" applyAlignment="1"/>
    <xf numFmtId="181" fontId="4" fillId="0" borderId="0" xfId="34" applyNumberFormat="1" applyFont="1" applyFill="1" applyAlignment="1"/>
    <xf numFmtId="190" fontId="4" fillId="0" borderId="0" xfId="0" applyNumberFormat="1" applyFont="1" applyFill="1" applyAlignment="1"/>
    <xf numFmtId="0" fontId="0" fillId="0" borderId="0" xfId="0" applyFill="1" applyAlignment="1">
      <alignment wrapText="1"/>
    </xf>
    <xf numFmtId="183" fontId="0" fillId="0" borderId="0" xfId="28" applyNumberFormat="1" applyFont="1" applyFill="1" applyAlignment="1"/>
    <xf numFmtId="0" fontId="0" fillId="0" borderId="13"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4" fillId="24" borderId="10" xfId="0" applyFont="1" applyFill="1" applyBorder="1" applyAlignment="1">
      <alignment horizontal="center" vertical="center"/>
    </xf>
    <xf numFmtId="0" fontId="6" fillId="0" borderId="13" xfId="0" applyFont="1" applyFill="1" applyBorder="1" applyAlignment="1">
      <alignment horizontal="center" vertical="center"/>
    </xf>
    <xf numFmtId="38" fontId="0" fillId="0" borderId="0" xfId="34" applyFont="1" applyFill="1" applyBorder="1" applyAlignment="1">
      <alignment vertical="center"/>
    </xf>
    <xf numFmtId="0" fontId="3" fillId="24" borderId="11" xfId="0" applyFont="1" applyFill="1" applyBorder="1" applyAlignment="1">
      <alignment horizontal="center" vertical="center"/>
    </xf>
    <xf numFmtId="0" fontId="3" fillId="24" borderId="10" xfId="0" applyFont="1" applyFill="1" applyBorder="1" applyAlignment="1">
      <alignment horizontal="center" vertical="center"/>
    </xf>
    <xf numFmtId="38" fontId="3" fillId="24" borderId="10" xfId="34" applyFont="1" applyFill="1" applyBorder="1" applyAlignment="1">
      <alignment horizontal="right" vertical="center"/>
    </xf>
    <xf numFmtId="38" fontId="0" fillId="0" borderId="0" xfId="34" applyFont="1" applyAlignment="1"/>
    <xf numFmtId="38" fontId="0" fillId="0" borderId="0" xfId="34" quotePrefix="1" applyFont="1" applyAlignment="1"/>
    <xf numFmtId="38" fontId="0" fillId="0" borderId="0" xfId="34" applyFont="1" applyAlignment="1">
      <alignment horizontal="left"/>
    </xf>
    <xf numFmtId="185" fontId="3" fillId="0" borderId="10" xfId="0" applyNumberFormat="1" applyFont="1" applyFill="1" applyBorder="1" applyAlignment="1">
      <alignment vertical="center"/>
    </xf>
    <xf numFmtId="185" fontId="3" fillId="24" borderId="10" xfId="0" applyNumberFormat="1" applyFont="1" applyFill="1" applyBorder="1" applyAlignment="1">
      <alignment vertical="center"/>
    </xf>
    <xf numFmtId="0" fontId="3" fillId="0" borderId="15" xfId="0" applyFont="1" applyFill="1" applyBorder="1" applyAlignment="1">
      <alignment horizontal="center" vertical="center"/>
    </xf>
    <xf numFmtId="186" fontId="3" fillId="0" borderId="10" xfId="34" applyNumberFormat="1" applyFont="1" applyFill="1" applyBorder="1" applyAlignment="1">
      <alignment horizontal="right" vertical="center"/>
    </xf>
    <xf numFmtId="189" fontId="3" fillId="0" borderId="0" xfId="0" applyNumberFormat="1" applyFont="1" applyFill="1" applyAlignment="1"/>
    <xf numFmtId="49" fontId="0" fillId="0" borderId="0" xfId="34" applyNumberFormat="1" applyFont="1" applyAlignment="1">
      <alignment horizontal="left"/>
    </xf>
    <xf numFmtId="0" fontId="4" fillId="0" borderId="0" xfId="0" applyFont="1" applyFill="1" applyBorder="1" applyAlignment="1">
      <alignment horizontal="center"/>
    </xf>
    <xf numFmtId="38" fontId="3" fillId="0" borderId="0" xfId="34" applyFont="1" applyFill="1" applyBorder="1" applyAlignment="1">
      <alignment vertical="center"/>
    </xf>
    <xf numFmtId="0" fontId="0" fillId="0" borderId="0" xfId="0" applyFill="1" applyBorder="1" applyAlignment="1">
      <alignment horizontal="center"/>
    </xf>
    <xf numFmtId="0" fontId="3" fillId="0" borderId="0" xfId="0" applyFont="1" applyFill="1" applyBorder="1" applyAlignment="1"/>
    <xf numFmtId="0" fontId="3" fillId="0" borderId="0" xfId="0" applyFont="1" applyFill="1" applyBorder="1" applyAlignment="1">
      <alignment wrapText="1"/>
    </xf>
    <xf numFmtId="186" fontId="3" fillId="24" borderId="10" xfId="34" applyNumberFormat="1" applyFont="1" applyFill="1" applyBorder="1" applyAlignment="1">
      <alignment horizontal="right" vertical="center"/>
    </xf>
    <xf numFmtId="190" fontId="3" fillId="0" borderId="10" xfId="34" applyNumberFormat="1" applyFont="1" applyFill="1" applyBorder="1" applyAlignment="1">
      <alignment horizontal="right" vertical="center"/>
    </xf>
    <xf numFmtId="190" fontId="3" fillId="24" borderId="10" xfId="34" applyNumberFormat="1" applyFont="1" applyFill="1" applyBorder="1" applyAlignment="1">
      <alignment horizontal="right" vertical="center"/>
    </xf>
    <xf numFmtId="0" fontId="0" fillId="0" borderId="0" xfId="0" applyFont="1" applyFill="1" applyBorder="1" applyAlignment="1"/>
    <xf numFmtId="38" fontId="3" fillId="0" borderId="0" xfId="0" applyNumberFormat="1" applyFont="1" applyFill="1" applyBorder="1" applyAlignment="1">
      <alignment wrapText="1"/>
    </xf>
    <xf numFmtId="40" fontId="3" fillId="0" borderId="0" xfId="34" applyNumberFormat="1" applyFont="1" applyFill="1" applyBorder="1" applyAlignment="1"/>
    <xf numFmtId="38" fontId="0" fillId="0" borderId="0" xfId="34" applyFont="1" applyFill="1" applyBorder="1" applyAlignment="1"/>
    <xf numFmtId="0" fontId="0" fillId="0" borderId="16" xfId="0" applyBorder="1" applyAlignment="1"/>
    <xf numFmtId="0" fontId="3" fillId="0" borderId="16" xfId="0" applyFont="1" applyBorder="1" applyAlignment="1"/>
    <xf numFmtId="0" fontId="3" fillId="21" borderId="16" xfId="0" applyFont="1" applyFill="1" applyBorder="1" applyAlignment="1"/>
    <xf numFmtId="49" fontId="0" fillId="0" borderId="16" xfId="0" applyNumberFormat="1" applyBorder="1" applyAlignment="1">
      <alignment horizontal="right"/>
    </xf>
    <xf numFmtId="38" fontId="0" fillId="0" borderId="16" xfId="34" applyFont="1" applyBorder="1" applyAlignment="1">
      <alignment horizontal="left"/>
    </xf>
    <xf numFmtId="0" fontId="0" fillId="0" borderId="17" xfId="0" applyBorder="1" applyAlignment="1"/>
    <xf numFmtId="40" fontId="0" fillId="0" borderId="0" xfId="34" applyNumberFormat="1" applyFont="1" applyAlignment="1">
      <alignment horizontal="left"/>
    </xf>
    <xf numFmtId="0" fontId="0" fillId="0" borderId="13" xfId="0" applyFont="1" applyFill="1" applyBorder="1" applyAlignment="1">
      <alignment vertical="center"/>
    </xf>
    <xf numFmtId="0" fontId="0" fillId="0" borderId="0" xfId="0" applyFont="1" applyFill="1" applyAlignment="1">
      <alignment vertical="center"/>
    </xf>
    <xf numFmtId="0" fontId="0" fillId="0" borderId="14"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xf numFmtId="0" fontId="0" fillId="0" borderId="0" xfId="0" applyFont="1" applyFill="1" applyAlignment="1">
      <alignment horizontal="right"/>
    </xf>
    <xf numFmtId="183" fontId="0" fillId="0" borderId="10" xfId="28" applyNumberFormat="1" applyFont="1" applyFill="1" applyBorder="1" applyAlignment="1">
      <alignment vertical="center"/>
    </xf>
    <xf numFmtId="190" fontId="0" fillId="10" borderId="10" xfId="0" applyNumberFormat="1" applyFill="1" applyBorder="1" applyAlignment="1"/>
    <xf numFmtId="0" fontId="0" fillId="0" borderId="10" xfId="0" applyFill="1" applyBorder="1" applyAlignment="1"/>
    <xf numFmtId="190" fontId="0" fillId="25" borderId="10" xfId="0" applyNumberFormat="1" applyFill="1" applyBorder="1" applyAlignment="1"/>
    <xf numFmtId="190" fontId="0" fillId="0" borderId="10" xfId="0" applyNumberFormat="1" applyFill="1" applyBorder="1" applyAlignment="1"/>
    <xf numFmtId="183" fontId="0" fillId="0" borderId="10" xfId="0" applyNumberFormat="1" applyFill="1" applyBorder="1" applyAlignment="1"/>
    <xf numFmtId="0" fontId="0" fillId="0" borderId="21" xfId="0" applyFont="1" applyFill="1" applyBorder="1" applyAlignment="1">
      <alignment horizontal="center" vertical="center"/>
    </xf>
    <xf numFmtId="0" fontId="3" fillId="24" borderId="15" xfId="0" applyFont="1" applyFill="1" applyBorder="1" applyAlignment="1">
      <alignment horizontal="center" vertical="center"/>
    </xf>
    <xf numFmtId="0" fontId="3" fillId="24" borderId="22"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25" xfId="0" applyFont="1" applyFill="1" applyBorder="1" applyAlignment="1">
      <alignment horizontal="center" vertical="center"/>
    </xf>
    <xf numFmtId="0" fontId="3" fillId="24" borderId="26" xfId="0" applyFont="1" applyFill="1" applyBorder="1" applyAlignment="1">
      <alignment horizontal="center" vertical="center"/>
    </xf>
    <xf numFmtId="0" fontId="3" fillId="24" borderId="2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24" borderId="23" xfId="0" applyFont="1" applyFill="1" applyBorder="1" applyAlignment="1">
      <alignment horizontal="left" vertical="center"/>
    </xf>
    <xf numFmtId="0" fontId="3" fillId="24" borderId="24" xfId="0" applyFont="1" applyFill="1" applyBorder="1" applyAlignment="1">
      <alignment horizontal="left" vertical="center"/>
    </xf>
    <xf numFmtId="0" fontId="3" fillId="24"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2" xfId="0" applyFont="1" applyFill="1" applyBorder="1" applyAlignment="1">
      <alignment horizontal="left" vertical="center"/>
    </xf>
    <xf numFmtId="0" fontId="3" fillId="0" borderId="15" xfId="0" applyFont="1" applyFill="1" applyBorder="1" applyAlignment="1">
      <alignment horizontal="left" vertical="center"/>
    </xf>
    <xf numFmtId="0" fontId="3" fillId="24" borderId="15" xfId="0" applyFont="1" applyFill="1" applyBorder="1" applyAlignment="1">
      <alignment horizontal="left" vertical="center"/>
    </xf>
    <xf numFmtId="0" fontId="0" fillId="24" borderId="21" xfId="0" applyFont="1" applyFill="1" applyBorder="1" applyAlignment="1">
      <alignment horizontal="center" vertical="center"/>
    </xf>
    <xf numFmtId="0" fontId="0" fillId="24" borderId="28" xfId="0" applyFont="1" applyFill="1" applyBorder="1" applyAlignment="1">
      <alignment horizontal="center" vertical="center"/>
    </xf>
    <xf numFmtId="0" fontId="0" fillId="0" borderId="28" xfId="0" applyFont="1" applyFill="1" applyBorder="1" applyAlignment="1">
      <alignment horizontal="center" vertical="center"/>
    </xf>
    <xf numFmtId="0" fontId="0" fillId="24" borderId="23" xfId="0" applyFont="1" applyFill="1" applyBorder="1" applyAlignment="1">
      <alignment vertical="center"/>
    </xf>
    <xf numFmtId="0" fontId="0" fillId="24" borderId="24" xfId="0" applyFont="1" applyFill="1" applyBorder="1" applyAlignment="1">
      <alignment vertical="center"/>
    </xf>
    <xf numFmtId="0" fontId="0" fillId="24"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2" xfId="0" applyFont="1" applyFill="1" applyBorder="1" applyAlignment="1">
      <alignment vertical="center"/>
    </xf>
    <xf numFmtId="0" fontId="0" fillId="0" borderId="15" xfId="0" applyFont="1" applyFill="1" applyBorder="1" applyAlignment="1">
      <alignment vertical="center"/>
    </xf>
    <xf numFmtId="0" fontId="0" fillId="24" borderId="15" xfId="0" applyFont="1" applyFill="1" applyBorder="1" applyAlignment="1">
      <alignment vertical="center"/>
    </xf>
    <xf numFmtId="0" fontId="4" fillId="0" borderId="0" xfId="0" applyFont="1" applyFill="1" applyBorder="1" applyAlignment="1">
      <alignment horizontal="right"/>
    </xf>
    <xf numFmtId="0" fontId="4" fillId="24" borderId="23" xfId="0" applyFont="1" applyFill="1" applyBorder="1" applyAlignment="1">
      <alignment horizontal="center" vertical="center"/>
    </xf>
    <xf numFmtId="0" fontId="4" fillId="24" borderId="2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24" borderId="24" xfId="0" applyFont="1" applyFill="1" applyBorder="1" applyAlignment="1">
      <alignment horizontal="center" vertical="center" shrinkToFit="1"/>
    </xf>
    <xf numFmtId="0" fontId="4" fillId="24" borderId="24" xfId="0" applyNumberFormat="1" applyFont="1" applyFill="1" applyBorder="1" applyAlignment="1">
      <alignment horizontal="center" vertical="center"/>
    </xf>
    <xf numFmtId="185" fontId="3" fillId="24" borderId="24" xfId="0" applyNumberFormat="1" applyFont="1" applyFill="1" applyBorder="1" applyAlignment="1">
      <alignment vertical="center"/>
    </xf>
    <xf numFmtId="0" fontId="5" fillId="24" borderId="26" xfId="0" applyFont="1" applyFill="1" applyBorder="1" applyAlignment="1">
      <alignment horizontal="right" vertical="center"/>
    </xf>
    <xf numFmtId="4" fontId="4" fillId="24" borderId="29" xfId="0" applyNumberFormat="1" applyFont="1" applyFill="1" applyBorder="1" applyAlignment="1">
      <alignment vertical="center"/>
    </xf>
    <xf numFmtId="185" fontId="3" fillId="0" borderId="11" xfId="0" applyNumberFormat="1" applyFont="1" applyFill="1" applyBorder="1" applyAlignment="1">
      <alignment horizontal="right" vertical="center"/>
    </xf>
    <xf numFmtId="185" fontId="3" fillId="0" borderId="11" xfId="0" applyNumberFormat="1" applyFont="1" applyFill="1" applyBorder="1" applyAlignment="1">
      <alignment vertical="center"/>
    </xf>
    <xf numFmtId="4" fontId="4" fillId="0" borderId="29" xfId="0" applyNumberFormat="1" applyFont="1" applyFill="1" applyBorder="1" applyAlignment="1">
      <alignment vertical="center"/>
    </xf>
    <xf numFmtId="0" fontId="4" fillId="0" borderId="24" xfId="0" applyNumberFormat="1" applyFont="1" applyFill="1" applyBorder="1" applyAlignment="1">
      <alignment horizontal="center" vertical="center"/>
    </xf>
    <xf numFmtId="185" fontId="3" fillId="0" borderId="24" xfId="0" applyNumberFormat="1" applyFont="1" applyFill="1" applyBorder="1" applyAlignment="1">
      <alignment vertical="center"/>
    </xf>
    <xf numFmtId="38" fontId="5" fillId="0" borderId="26" xfId="0" applyNumberFormat="1" applyFont="1" applyFill="1" applyBorder="1" applyAlignment="1">
      <alignment horizontal="right" vertical="center"/>
    </xf>
    <xf numFmtId="38" fontId="4" fillId="0" borderId="24" xfId="0" applyNumberFormat="1" applyFont="1" applyFill="1" applyBorder="1" applyAlignment="1">
      <alignment horizontal="center" vertical="center"/>
    </xf>
    <xf numFmtId="185" fontId="3" fillId="24" borderId="11" xfId="0" applyNumberFormat="1" applyFont="1" applyFill="1" applyBorder="1" applyAlignment="1">
      <alignment vertical="center"/>
    </xf>
    <xf numFmtId="38" fontId="4" fillId="24" borderId="24" xfId="0" applyNumberFormat="1" applyFont="1" applyFill="1" applyBorder="1" applyAlignment="1">
      <alignment horizontal="center" vertical="center"/>
    </xf>
    <xf numFmtId="0" fontId="5" fillId="0" borderId="26" xfId="0" applyFont="1" applyFill="1" applyBorder="1" applyAlignment="1">
      <alignment horizontal="right" vertical="center"/>
    </xf>
    <xf numFmtId="185" fontId="3" fillId="0" borderId="24" xfId="0" applyNumberFormat="1" applyFont="1" applyFill="1" applyBorder="1" applyAlignment="1">
      <alignment horizontal="right" vertical="center"/>
    </xf>
    <xf numFmtId="38" fontId="3" fillId="24" borderId="23" xfId="34" applyFont="1" applyFill="1" applyBorder="1" applyAlignment="1">
      <alignment vertical="center"/>
    </xf>
    <xf numFmtId="38" fontId="3" fillId="24" borderId="23" xfId="34" applyFont="1" applyFill="1" applyBorder="1" applyAlignment="1">
      <alignment horizontal="right" vertical="center"/>
    </xf>
    <xf numFmtId="38" fontId="3" fillId="24" borderId="24" xfId="34" applyFont="1" applyFill="1" applyBorder="1" applyAlignment="1">
      <alignment horizontal="right" vertical="center"/>
    </xf>
    <xf numFmtId="38" fontId="3" fillId="0" borderId="24" xfId="34" applyFont="1" applyFill="1" applyBorder="1" applyAlignment="1">
      <alignment horizontal="right" vertical="center"/>
    </xf>
    <xf numFmtId="186" fontId="0" fillId="24" borderId="10" xfId="34" applyNumberFormat="1" applyFont="1" applyFill="1" applyBorder="1" applyAlignment="1">
      <alignment horizontal="right" vertical="center"/>
    </xf>
    <xf numFmtId="186" fontId="3" fillId="24" borderId="23" xfId="34" applyNumberFormat="1" applyFont="1" applyFill="1" applyBorder="1" applyAlignment="1">
      <alignment horizontal="right" vertical="center"/>
    </xf>
    <xf numFmtId="186" fontId="3" fillId="0" borderId="23" xfId="34" applyNumberFormat="1" applyFont="1" applyFill="1" applyBorder="1" applyAlignment="1">
      <alignment horizontal="right" vertical="center"/>
    </xf>
    <xf numFmtId="0" fontId="3" fillId="24" borderId="24" xfId="0" applyFont="1" applyFill="1" applyBorder="1" applyAlignment="1">
      <alignment horizontal="center" vertical="center" shrinkToFit="1"/>
    </xf>
    <xf numFmtId="190" fontId="3" fillId="24" borderId="23" xfId="34" applyNumberFormat="1" applyFont="1" applyFill="1" applyBorder="1" applyAlignment="1">
      <alignment horizontal="right" vertical="center"/>
    </xf>
    <xf numFmtId="190" fontId="3" fillId="24" borderId="24" xfId="34" applyNumberFormat="1" applyFont="1" applyFill="1" applyBorder="1" applyAlignment="1">
      <alignment horizontal="right" vertical="center"/>
    </xf>
    <xf numFmtId="190" fontId="3" fillId="0" borderId="24" xfId="34" applyNumberFormat="1" applyFont="1" applyFill="1" applyBorder="1" applyAlignment="1">
      <alignment horizontal="right" vertical="center"/>
    </xf>
    <xf numFmtId="190" fontId="3" fillId="0" borderId="23" xfId="34" applyNumberFormat="1" applyFont="1" applyFill="1" applyBorder="1" applyAlignment="1">
      <alignment horizontal="right" vertical="center"/>
    </xf>
    <xf numFmtId="190" fontId="3" fillId="0" borderId="23" xfId="34" applyNumberFormat="1" applyFont="1" applyFill="1" applyBorder="1" applyAlignment="1">
      <alignment horizontal="right" vertical="center" shrinkToFit="1"/>
    </xf>
    <xf numFmtId="185" fontId="3" fillId="24" borderId="19" xfId="0" applyNumberFormat="1" applyFont="1" applyFill="1" applyBorder="1" applyAlignment="1">
      <alignment vertical="center"/>
    </xf>
    <xf numFmtId="0" fontId="37" fillId="0" borderId="0" xfId="49" applyFont="1">
      <alignment vertical="center"/>
    </xf>
    <xf numFmtId="0" fontId="37" fillId="0" borderId="0" xfId="49" applyFont="1" applyAlignment="1">
      <alignment horizontal="right" vertical="center"/>
    </xf>
    <xf numFmtId="190" fontId="0" fillId="0" borderId="15" xfId="0" applyNumberFormat="1" applyFill="1" applyBorder="1" applyAlignment="1"/>
    <xf numFmtId="190" fontId="0" fillId="0" borderId="11" xfId="0" applyNumberFormat="1" applyFill="1" applyBorder="1" applyAlignment="1"/>
    <xf numFmtId="183" fontId="0" fillId="0" borderId="11" xfId="0" applyNumberFormat="1" applyFill="1" applyBorder="1" applyAlignment="1"/>
    <xf numFmtId="190" fontId="0" fillId="0" borderId="32" xfId="0" applyNumberFormat="1" applyFill="1" applyBorder="1" applyAlignment="1"/>
    <xf numFmtId="0" fontId="3" fillId="24" borderId="24" xfId="0" applyFont="1" applyFill="1" applyBorder="1" applyAlignment="1">
      <alignment vertical="center"/>
    </xf>
    <xf numFmtId="0" fontId="3" fillId="24" borderId="29" xfId="0" applyFont="1" applyFill="1" applyBorder="1" applyAlignment="1">
      <alignment horizontal="right" vertical="center"/>
    </xf>
    <xf numFmtId="177" fontId="3" fillId="24" borderId="33" xfId="0" applyNumberFormat="1" applyFont="1" applyFill="1" applyBorder="1" applyAlignment="1">
      <alignment horizontal="center" vertical="center" wrapText="1"/>
    </xf>
    <xf numFmtId="177" fontId="3" fillId="24" borderId="33" xfId="0" applyNumberFormat="1" applyFont="1" applyFill="1" applyBorder="1" applyAlignment="1">
      <alignment horizontal="center" vertical="center"/>
    </xf>
    <xf numFmtId="0" fontId="3" fillId="24" borderId="24" xfId="0" applyFont="1" applyFill="1" applyBorder="1" applyAlignment="1">
      <alignment vertical="center" shrinkToFit="1"/>
    </xf>
    <xf numFmtId="177" fontId="3" fillId="0" borderId="29" xfId="0" applyNumberFormat="1" applyFont="1" applyFill="1" applyBorder="1" applyAlignment="1">
      <alignment horizontal="right" vertical="center"/>
    </xf>
    <xf numFmtId="177" fontId="3" fillId="24" borderId="29" xfId="0" applyNumberFormat="1" applyFont="1" applyFill="1" applyBorder="1" applyAlignment="1">
      <alignment horizontal="right" vertical="center"/>
    </xf>
    <xf numFmtId="0" fontId="0" fillId="24" borderId="24" xfId="0" applyFont="1" applyFill="1" applyBorder="1" applyAlignment="1">
      <alignment horizontal="center" vertical="center"/>
    </xf>
    <xf numFmtId="0" fontId="0" fillId="24" borderId="34" xfId="0" applyFont="1" applyFill="1" applyBorder="1" applyAlignment="1">
      <alignment horizontal="center" vertical="center"/>
    </xf>
    <xf numFmtId="0" fontId="0" fillId="0" borderId="24" xfId="0" applyFont="1" applyFill="1" applyBorder="1" applyAlignment="1">
      <alignment horizontal="center" vertical="center"/>
    </xf>
    <xf numFmtId="0" fontId="0" fillId="24" borderId="24" xfId="0" applyFont="1" applyFill="1" applyBorder="1" applyAlignment="1">
      <alignment horizontal="center" vertical="center" shrinkToFit="1"/>
    </xf>
    <xf numFmtId="0" fontId="3" fillId="24" borderId="34" xfId="0" applyFont="1" applyFill="1" applyBorder="1" applyAlignment="1">
      <alignment horizontal="right" vertical="center"/>
    </xf>
    <xf numFmtId="0" fontId="3" fillId="0" borderId="24" xfId="0" applyFont="1" applyFill="1" applyBorder="1" applyAlignment="1">
      <alignment horizontal="right" vertical="center" wrapText="1"/>
    </xf>
    <xf numFmtId="0" fontId="3" fillId="24" borderId="24" xfId="0" applyFont="1" applyFill="1" applyBorder="1" applyAlignment="1">
      <alignment horizontal="right" vertical="center" wrapText="1"/>
    </xf>
    <xf numFmtId="0" fontId="3" fillId="0" borderId="24" xfId="0" applyFont="1" applyFill="1" applyBorder="1" applyAlignment="1">
      <alignment horizontal="right" vertical="center"/>
    </xf>
    <xf numFmtId="0" fontId="0" fillId="0" borderId="10" xfId="0" applyBorder="1" applyAlignment="1">
      <alignment horizontal="center" vertical="center"/>
    </xf>
    <xf numFmtId="0" fontId="4" fillId="0" borderId="21" xfId="0" applyFont="1" applyFill="1" applyBorder="1" applyAlignment="1">
      <alignment horizontal="center" vertical="center"/>
    </xf>
    <xf numFmtId="0" fontId="5" fillId="0" borderId="31" xfId="0" applyFont="1" applyFill="1" applyBorder="1" applyAlignment="1">
      <alignment horizontal="center" vertical="center" shrinkToFit="1"/>
    </xf>
    <xf numFmtId="176" fontId="3" fillId="0" borderId="26" xfId="0" applyNumberFormat="1" applyFont="1" applyFill="1" applyBorder="1" applyAlignment="1">
      <alignment horizontal="right" vertical="center"/>
    </xf>
    <xf numFmtId="0" fontId="0" fillId="0" borderId="22" xfId="0" applyFont="1" applyFill="1" applyBorder="1" applyAlignment="1">
      <alignment horizontal="center" vertical="center"/>
    </xf>
    <xf numFmtId="0" fontId="0" fillId="24" borderId="22" xfId="0" applyFont="1" applyFill="1" applyBorder="1" applyAlignment="1">
      <alignment horizontal="center" vertical="center"/>
    </xf>
    <xf numFmtId="177" fontId="3" fillId="24" borderId="37" xfId="0" applyNumberFormat="1" applyFont="1" applyFill="1" applyBorder="1" applyAlignment="1">
      <alignment horizontal="center" vertical="center"/>
    </xf>
    <xf numFmtId="177" fontId="3" fillId="24" borderId="38" xfId="0" applyNumberFormat="1" applyFont="1" applyFill="1" applyBorder="1" applyAlignment="1">
      <alignment horizontal="right" vertical="center"/>
    </xf>
    <xf numFmtId="193" fontId="0" fillId="24" borderId="22" xfId="0" applyNumberFormat="1" applyFont="1" applyFill="1" applyBorder="1" applyAlignment="1">
      <alignment vertical="center" wrapText="1"/>
    </xf>
    <xf numFmtId="0" fontId="0" fillId="0" borderId="40" xfId="0" applyFont="1" applyFill="1" applyBorder="1" applyAlignment="1">
      <alignment horizontal="center" vertical="center" shrinkToFit="1"/>
    </xf>
    <xf numFmtId="0" fontId="3" fillId="24" borderId="41" xfId="0" applyFont="1" applyFill="1" applyBorder="1" applyAlignment="1">
      <alignment horizontal="left" vertical="center"/>
    </xf>
    <xf numFmtId="0" fontId="0" fillId="24" borderId="10" xfId="0" applyFill="1" applyBorder="1" applyAlignment="1">
      <alignment horizontal="center" vertical="center"/>
    </xf>
    <xf numFmtId="0" fontId="0" fillId="0" borderId="10" xfId="0" applyFill="1" applyBorder="1" applyAlignment="1">
      <alignment horizontal="center" vertical="center"/>
    </xf>
    <xf numFmtId="0" fontId="5" fillId="0" borderId="31" xfId="0" applyFont="1" applyFill="1" applyBorder="1" applyAlignment="1">
      <alignment horizontal="center" vertical="center" wrapText="1"/>
    </xf>
    <xf numFmtId="0" fontId="0" fillId="0" borderId="18" xfId="0" applyFill="1" applyBorder="1" applyAlignment="1">
      <alignment vertical="center"/>
    </xf>
    <xf numFmtId="0" fontId="4" fillId="24"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4" xfId="0" applyFont="1" applyFill="1" applyBorder="1" applyAlignment="1">
      <alignment horizontal="center" vertical="center"/>
    </xf>
    <xf numFmtId="0" fontId="4" fillId="24" borderId="22" xfId="0" applyFont="1" applyFill="1" applyBorder="1" applyAlignment="1">
      <alignment horizontal="center" vertical="center"/>
    </xf>
    <xf numFmtId="38" fontId="4" fillId="24" borderId="22" xfId="0" applyNumberFormat="1" applyFont="1" applyFill="1" applyBorder="1" applyAlignment="1">
      <alignment horizontal="center" vertical="center"/>
    </xf>
    <xf numFmtId="4" fontId="4" fillId="24" borderId="38" xfId="0" applyNumberFormat="1" applyFont="1" applyFill="1" applyBorder="1" applyAlignment="1">
      <alignment vertical="center"/>
    </xf>
    <xf numFmtId="0" fontId="5" fillId="24" borderId="27" xfId="0" applyFont="1" applyFill="1" applyBorder="1" applyAlignment="1">
      <alignment horizontal="right" vertical="center"/>
    </xf>
    <xf numFmtId="0" fontId="4" fillId="0" borderId="22" xfId="0" applyFont="1" applyFill="1" applyBorder="1" applyAlignment="1">
      <alignment horizontal="center" vertical="center"/>
    </xf>
    <xf numFmtId="4" fontId="4" fillId="0" borderId="38" xfId="0" applyNumberFormat="1" applyFont="1" applyFill="1" applyBorder="1" applyAlignment="1">
      <alignment vertical="center"/>
    </xf>
    <xf numFmtId="0" fontId="4" fillId="0" borderId="22" xfId="0" applyNumberFormat="1" applyFont="1" applyFill="1" applyBorder="1" applyAlignment="1">
      <alignment horizontal="center" vertical="center"/>
    </xf>
    <xf numFmtId="185" fontId="3" fillId="0" borderId="22" xfId="0" applyNumberFormat="1" applyFont="1" applyFill="1" applyBorder="1" applyAlignment="1">
      <alignment vertical="center"/>
    </xf>
    <xf numFmtId="185" fontId="3" fillId="0" borderId="22" xfId="0" applyNumberFormat="1" applyFont="1" applyFill="1" applyBorder="1" applyAlignment="1">
      <alignment horizontal="right" vertical="center"/>
    </xf>
    <xf numFmtId="0" fontId="5" fillId="0" borderId="27" xfId="0" applyFont="1" applyFill="1" applyBorder="1" applyAlignment="1">
      <alignment horizontal="right" vertical="center"/>
    </xf>
    <xf numFmtId="0" fontId="4" fillId="24" borderId="22" xfId="0" applyFont="1" applyFill="1" applyBorder="1" applyAlignment="1">
      <alignment horizontal="center" vertical="center" shrinkToFit="1"/>
    </xf>
    <xf numFmtId="0" fontId="4" fillId="24" borderId="22" xfId="0" applyNumberFormat="1" applyFont="1" applyFill="1" applyBorder="1" applyAlignment="1">
      <alignment horizontal="center" vertical="center"/>
    </xf>
    <xf numFmtId="185" fontId="3" fillId="24" borderId="22" xfId="0" applyNumberFormat="1" applyFont="1" applyFill="1" applyBorder="1" applyAlignment="1">
      <alignment vertical="center"/>
    </xf>
    <xf numFmtId="185" fontId="3" fillId="24" borderId="22" xfId="0" applyNumberFormat="1" applyFont="1" applyFill="1" applyBorder="1" applyAlignment="1">
      <alignment horizontal="right" vertical="center"/>
    </xf>
    <xf numFmtId="38" fontId="4" fillId="0" borderId="22" xfId="0" applyNumberFormat="1" applyFont="1" applyFill="1" applyBorder="1" applyAlignment="1">
      <alignment horizontal="center" vertical="center"/>
    </xf>
    <xf numFmtId="38" fontId="5" fillId="0" borderId="27" xfId="0" applyNumberFormat="1" applyFont="1" applyFill="1" applyBorder="1" applyAlignment="1">
      <alignment horizontal="right" vertical="center"/>
    </xf>
    <xf numFmtId="0" fontId="29" fillId="0" borderId="0" xfId="0" applyFont="1" applyAlignment="1"/>
    <xf numFmtId="0" fontId="0" fillId="0" borderId="11" xfId="0" applyFont="1" applyFill="1" applyBorder="1" applyAlignment="1">
      <alignment horizontal="center" vertical="center"/>
    </xf>
    <xf numFmtId="38" fontId="4" fillId="0" borderId="31" xfId="34" applyFont="1" applyFill="1" applyBorder="1" applyAlignment="1">
      <alignment horizontal="center" vertical="center" wrapText="1"/>
    </xf>
    <xf numFmtId="38" fontId="4" fillId="0" borderId="31" xfId="34" applyFont="1" applyFill="1" applyBorder="1" applyAlignment="1">
      <alignment horizontal="center" vertical="center" wrapText="1" shrinkToFit="1"/>
    </xf>
    <xf numFmtId="0" fontId="4" fillId="24" borderId="46" xfId="0" applyFont="1" applyFill="1" applyBorder="1" applyAlignment="1">
      <alignment horizontal="center" vertical="center"/>
    </xf>
    <xf numFmtId="38" fontId="3" fillId="24" borderId="46" xfId="34" applyFont="1" applyFill="1" applyBorder="1" applyAlignment="1">
      <alignment horizontal="right" vertical="center"/>
    </xf>
    <xf numFmtId="0" fontId="4" fillId="0" borderId="46" xfId="0" applyFont="1" applyFill="1" applyBorder="1" applyAlignment="1">
      <alignment horizontal="center" vertical="center"/>
    </xf>
    <xf numFmtId="38" fontId="3" fillId="0" borderId="46" xfId="34" applyFont="1" applyFill="1" applyBorder="1" applyAlignment="1">
      <alignment horizontal="right" vertical="center"/>
    </xf>
    <xf numFmtId="0" fontId="4" fillId="24" borderId="28" xfId="0" applyFont="1" applyFill="1" applyBorder="1" applyAlignment="1">
      <alignment horizontal="center" vertical="center"/>
    </xf>
    <xf numFmtId="38" fontId="3" fillId="0" borderId="46" xfId="34" applyFont="1" applyFill="1" applyBorder="1" applyAlignment="1">
      <alignment horizontal="right" vertical="center" shrinkToFit="1"/>
    </xf>
    <xf numFmtId="0" fontId="4" fillId="24" borderId="19" xfId="0" applyFont="1" applyFill="1" applyBorder="1" applyAlignment="1">
      <alignment horizontal="center" vertical="center"/>
    </xf>
    <xf numFmtId="0" fontId="4" fillId="24" borderId="34"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8" xfId="0" applyFont="1" applyFill="1" applyBorder="1" applyAlignment="1">
      <alignment horizontal="center" vertical="center"/>
    </xf>
    <xf numFmtId="38" fontId="3" fillId="0" borderId="44" xfId="34" applyFont="1" applyFill="1" applyBorder="1" applyAlignment="1">
      <alignment horizontal="right" vertical="center"/>
    </xf>
    <xf numFmtId="0" fontId="0" fillId="0" borderId="44" xfId="0" applyFont="1" applyFill="1" applyBorder="1" applyAlignment="1">
      <alignment horizontal="center" vertical="center"/>
    </xf>
    <xf numFmtId="0" fontId="0" fillId="24" borderId="10" xfId="0" applyFont="1" applyFill="1" applyBorder="1" applyAlignment="1">
      <alignment horizontal="center" vertical="center"/>
    </xf>
    <xf numFmtId="0" fontId="0" fillId="0" borderId="10" xfId="0" applyFont="1" applyBorder="1" applyAlignment="1">
      <alignment horizontal="center" vertical="center"/>
    </xf>
    <xf numFmtId="0" fontId="0" fillId="24" borderId="1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3" xfId="0" applyFont="1" applyFill="1" applyBorder="1" applyAlignment="1">
      <alignment horizontal="center" vertical="center"/>
    </xf>
    <xf numFmtId="177" fontId="3" fillId="0" borderId="49" xfId="0" applyNumberFormat="1" applyFont="1" applyFill="1" applyBorder="1" applyAlignment="1">
      <alignment horizontal="center" vertical="center"/>
    </xf>
    <xf numFmtId="0" fontId="3" fillId="0" borderId="23" xfId="0" applyFont="1" applyFill="1" applyBorder="1" applyAlignment="1">
      <alignment horizontal="right" vertical="center" wrapText="1"/>
    </xf>
    <xf numFmtId="0" fontId="0" fillId="24" borderId="23" xfId="0" applyFont="1" applyFill="1" applyBorder="1" applyAlignment="1">
      <alignment horizontal="center" vertical="center"/>
    </xf>
    <xf numFmtId="0" fontId="3" fillId="24" borderId="23" xfId="0" applyFont="1" applyFill="1" applyBorder="1" applyAlignment="1">
      <alignment vertical="center"/>
    </xf>
    <xf numFmtId="0" fontId="3" fillId="24" borderId="23" xfId="0" applyFont="1" applyFill="1" applyBorder="1" applyAlignment="1">
      <alignment horizontal="right" vertical="center"/>
    </xf>
    <xf numFmtId="177" fontId="3" fillId="24" borderId="52" xfId="0" applyNumberFormat="1" applyFont="1" applyFill="1" applyBorder="1" applyAlignment="1">
      <alignment horizontal="right" vertical="center" wrapText="1"/>
    </xf>
    <xf numFmtId="177" fontId="3" fillId="24" borderId="49" xfId="0" applyNumberFormat="1" applyFont="1" applyFill="1" applyBorder="1" applyAlignment="1">
      <alignment horizontal="center" vertical="center"/>
    </xf>
    <xf numFmtId="0" fontId="3" fillId="24" borderId="23"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0" fillId="24" borderId="15" xfId="0" applyFont="1" applyFill="1" applyBorder="1" applyAlignment="1">
      <alignment vertical="center" shrinkToFit="1"/>
    </xf>
    <xf numFmtId="193" fontId="0" fillId="24" borderId="15" xfId="0" applyNumberFormat="1" applyFont="1" applyFill="1" applyBorder="1" applyAlignment="1">
      <alignment vertical="center" wrapText="1"/>
    </xf>
    <xf numFmtId="177" fontId="3" fillId="24" borderId="14" xfId="0" applyNumberFormat="1" applyFont="1" applyFill="1" applyBorder="1" applyAlignment="1">
      <alignment horizontal="right" vertical="center" wrapText="1"/>
    </xf>
    <xf numFmtId="177" fontId="3" fillId="24" borderId="12" xfId="0" applyNumberFormat="1" applyFont="1" applyFill="1" applyBorder="1" applyAlignment="1">
      <alignment horizontal="center" vertical="center"/>
    </xf>
    <xf numFmtId="0" fontId="3" fillId="24" borderId="15" xfId="0" applyFont="1" applyFill="1" applyBorder="1" applyAlignment="1">
      <alignment horizontal="right" vertical="center" wrapText="1"/>
    </xf>
    <xf numFmtId="193" fontId="0" fillId="0" borderId="23" xfId="0" applyNumberFormat="1" applyFont="1" applyFill="1" applyBorder="1" applyAlignment="1">
      <alignment vertical="center" wrapText="1"/>
    </xf>
    <xf numFmtId="0" fontId="0" fillId="24" borderId="15" xfId="0" applyFont="1" applyFill="1" applyBorder="1" applyAlignment="1">
      <alignment vertical="center" wrapText="1"/>
    </xf>
    <xf numFmtId="177" fontId="3" fillId="24" borderId="14" xfId="0" applyNumberFormat="1" applyFont="1" applyFill="1" applyBorder="1" applyAlignment="1">
      <alignment horizontal="right" vertical="center"/>
    </xf>
    <xf numFmtId="0" fontId="3" fillId="24" borderId="15" xfId="0" applyFont="1" applyFill="1" applyBorder="1" applyAlignment="1">
      <alignment vertical="center"/>
    </xf>
    <xf numFmtId="0" fontId="0" fillId="24" borderId="23" xfId="0" applyFont="1" applyFill="1" applyBorder="1" applyAlignment="1">
      <alignment vertical="center" wrapText="1"/>
    </xf>
    <xf numFmtId="177" fontId="3" fillId="24" borderId="52" xfId="0" applyNumberFormat="1" applyFont="1" applyFill="1" applyBorder="1" applyAlignment="1">
      <alignment horizontal="right" vertical="center"/>
    </xf>
    <xf numFmtId="0" fontId="3" fillId="0" borderId="23" xfId="0" applyFont="1" applyFill="1" applyBorder="1" applyAlignment="1">
      <alignment horizontal="right" vertical="center"/>
    </xf>
    <xf numFmtId="193" fontId="0" fillId="0" borderId="15" xfId="0" applyNumberFormat="1" applyFont="1" applyFill="1" applyBorder="1" applyAlignment="1">
      <alignment vertical="center" shrinkToFit="1"/>
    </xf>
    <xf numFmtId="176" fontId="3" fillId="24" borderId="25" xfId="0" applyNumberFormat="1" applyFont="1" applyFill="1" applyBorder="1" applyAlignment="1">
      <alignment horizontal="right" vertical="center" wrapText="1"/>
    </xf>
    <xf numFmtId="176" fontId="3" fillId="0" borderId="25" xfId="0" applyNumberFormat="1" applyFont="1" applyFill="1" applyBorder="1" applyAlignment="1">
      <alignment horizontal="right" vertical="center" wrapText="1"/>
    </xf>
    <xf numFmtId="176" fontId="3" fillId="0" borderId="53" xfId="0" applyNumberFormat="1" applyFont="1" applyFill="1" applyBorder="1" applyAlignment="1">
      <alignment horizontal="right" vertical="center" wrapText="1"/>
    </xf>
    <xf numFmtId="176" fontId="3" fillId="24" borderId="53" xfId="0" applyNumberFormat="1" applyFont="1" applyFill="1" applyBorder="1" applyAlignment="1">
      <alignment horizontal="right" vertical="center" wrapText="1"/>
    </xf>
    <xf numFmtId="176" fontId="3" fillId="0" borderId="25" xfId="0" applyNumberFormat="1" applyFont="1" applyFill="1" applyBorder="1" applyAlignment="1">
      <alignment horizontal="right" vertical="center"/>
    </xf>
    <xf numFmtId="176" fontId="3" fillId="24" borderId="25" xfId="0" applyNumberFormat="1" applyFont="1" applyFill="1" applyBorder="1" applyAlignment="1">
      <alignment horizontal="right" vertical="center"/>
    </xf>
    <xf numFmtId="0" fontId="4" fillId="0" borderId="44" xfId="0" applyNumberFormat="1" applyFont="1" applyFill="1" applyBorder="1" applyAlignment="1">
      <alignment horizontal="center" vertical="center"/>
    </xf>
    <xf numFmtId="185" fontId="3" fillId="0" borderId="44" xfId="0" applyNumberFormat="1" applyFont="1" applyFill="1" applyBorder="1" applyAlignment="1">
      <alignment vertical="center"/>
    </xf>
    <xf numFmtId="4" fontId="4" fillId="24" borderId="52" xfId="0" applyNumberFormat="1" applyFont="1" applyFill="1" applyBorder="1" applyAlignment="1">
      <alignment vertical="center"/>
    </xf>
    <xf numFmtId="0" fontId="4" fillId="24" borderId="23" xfId="0" applyNumberFormat="1" applyFont="1" applyFill="1" applyBorder="1" applyAlignment="1">
      <alignment horizontal="center" vertical="center"/>
    </xf>
    <xf numFmtId="185" fontId="3" fillId="24" borderId="23" xfId="0" applyNumberFormat="1" applyFont="1" applyFill="1" applyBorder="1" applyAlignment="1">
      <alignment vertical="center"/>
    </xf>
    <xf numFmtId="4" fontId="4" fillId="24" borderId="54" xfId="0" applyNumberFormat="1" applyFont="1" applyFill="1" applyBorder="1" applyAlignment="1">
      <alignment horizontal="right" vertical="center"/>
    </xf>
    <xf numFmtId="185" fontId="3" fillId="24" borderId="11" xfId="0" applyNumberFormat="1" applyFont="1" applyFill="1" applyBorder="1" applyAlignment="1">
      <alignment horizontal="right" vertical="center"/>
    </xf>
    <xf numFmtId="38" fontId="4" fillId="24" borderId="46" xfId="0" applyNumberFormat="1" applyFont="1" applyFill="1" applyBorder="1" applyAlignment="1">
      <alignment horizontal="center" vertical="center"/>
    </xf>
    <xf numFmtId="185" fontId="3" fillId="24" borderId="46" xfId="0" applyNumberFormat="1" applyFont="1" applyFill="1" applyBorder="1" applyAlignment="1">
      <alignment vertical="center"/>
    </xf>
    <xf numFmtId="185" fontId="3" fillId="24" borderId="46" xfId="0" applyNumberFormat="1" applyFont="1" applyFill="1" applyBorder="1" applyAlignment="1">
      <alignment horizontal="right" vertical="center"/>
    </xf>
    <xf numFmtId="0" fontId="5" fillId="24" borderId="55" xfId="0" applyFont="1" applyFill="1" applyBorder="1" applyAlignment="1">
      <alignment horizontal="right" vertical="center"/>
    </xf>
    <xf numFmtId="4" fontId="4" fillId="0" borderId="52" xfId="0" applyNumberFormat="1" applyFont="1" applyFill="1" applyBorder="1" applyAlignment="1">
      <alignment vertical="center"/>
    </xf>
    <xf numFmtId="0" fontId="4" fillId="0" borderId="23" xfId="0" applyNumberFormat="1" applyFont="1" applyFill="1" applyBorder="1" applyAlignment="1">
      <alignment horizontal="center" vertical="center"/>
    </xf>
    <xf numFmtId="185" fontId="3" fillId="0" borderId="23" xfId="0" applyNumberFormat="1" applyFont="1" applyFill="1" applyBorder="1" applyAlignment="1">
      <alignment vertical="center"/>
    </xf>
    <xf numFmtId="185" fontId="3" fillId="0" borderId="23" xfId="0" applyNumberFormat="1" applyFont="1" applyFill="1" applyBorder="1" applyAlignment="1">
      <alignment horizontal="right" vertical="center"/>
    </xf>
    <xf numFmtId="0" fontId="5" fillId="0" borderId="25" xfId="0" applyFont="1" applyFill="1" applyBorder="1" applyAlignment="1">
      <alignment horizontal="right" vertical="center"/>
    </xf>
    <xf numFmtId="4" fontId="4" fillId="0" borderId="54" xfId="0" applyNumberFormat="1" applyFont="1" applyFill="1" applyBorder="1" applyAlignment="1">
      <alignment horizontal="right" vertical="center"/>
    </xf>
    <xf numFmtId="4" fontId="4" fillId="24" borderId="56" xfId="0" applyNumberFormat="1" applyFont="1" applyFill="1" applyBorder="1" applyAlignment="1">
      <alignment horizontal="right" vertical="center"/>
    </xf>
    <xf numFmtId="185" fontId="3" fillId="24" borderId="19" xfId="0" applyNumberFormat="1" applyFont="1" applyFill="1" applyBorder="1" applyAlignment="1">
      <alignment horizontal="right" vertical="center"/>
    </xf>
    <xf numFmtId="4" fontId="4" fillId="0" borderId="13" xfId="0" applyNumberFormat="1" applyFont="1" applyFill="1" applyBorder="1" applyAlignment="1">
      <alignment vertical="center"/>
    </xf>
    <xf numFmtId="0" fontId="4" fillId="0" borderId="10" xfId="0" applyNumberFormat="1" applyFont="1" applyFill="1" applyBorder="1" applyAlignment="1">
      <alignment horizontal="center" vertical="center"/>
    </xf>
    <xf numFmtId="185" fontId="3" fillId="0" borderId="10" xfId="0" applyNumberFormat="1" applyFont="1" applyFill="1" applyBorder="1" applyAlignment="1">
      <alignment horizontal="right" vertical="center"/>
    </xf>
    <xf numFmtId="0" fontId="5" fillId="0" borderId="57" xfId="0" applyFont="1" applyFill="1" applyBorder="1" applyAlignment="1">
      <alignment horizontal="right" vertical="center"/>
    </xf>
    <xf numFmtId="4" fontId="4" fillId="24" borderId="56" xfId="0" applyNumberFormat="1" applyFont="1" applyFill="1" applyBorder="1" applyAlignment="1">
      <alignment vertical="center"/>
    </xf>
    <xf numFmtId="0" fontId="4" fillId="24" borderId="19" xfId="0" applyNumberFormat="1" applyFont="1" applyFill="1" applyBorder="1" applyAlignment="1">
      <alignment horizontal="center" vertical="center"/>
    </xf>
    <xf numFmtId="0" fontId="5" fillId="24" borderId="58" xfId="0" applyFont="1" applyFill="1" applyBorder="1" applyAlignment="1">
      <alignment horizontal="right" vertical="center"/>
    </xf>
    <xf numFmtId="4" fontId="4" fillId="0" borderId="18" xfId="0" applyNumberFormat="1" applyFont="1" applyFill="1" applyBorder="1" applyAlignment="1">
      <alignment horizontal="right" vertical="center"/>
    </xf>
    <xf numFmtId="0" fontId="5" fillId="24" borderId="58" xfId="0" applyFont="1" applyFill="1" applyBorder="1" applyAlignment="1">
      <alignment horizontal="right" vertical="center" shrinkToFit="1"/>
    </xf>
    <xf numFmtId="4" fontId="4" fillId="24" borderId="59" xfId="0" applyNumberFormat="1" applyFont="1" applyFill="1" applyBorder="1" applyAlignment="1">
      <alignment vertical="center"/>
    </xf>
    <xf numFmtId="0" fontId="4" fillId="24" borderId="46" xfId="0" applyNumberFormat="1" applyFont="1" applyFill="1" applyBorder="1" applyAlignment="1">
      <alignment horizontal="center" vertical="center"/>
    </xf>
    <xf numFmtId="38" fontId="4" fillId="0" borderId="44" xfId="0" applyNumberFormat="1" applyFont="1" applyFill="1" applyBorder="1" applyAlignment="1">
      <alignment horizontal="center" vertical="center"/>
    </xf>
    <xf numFmtId="38" fontId="4" fillId="24" borderId="23" xfId="0" applyNumberFormat="1" applyFont="1" applyFill="1" applyBorder="1" applyAlignment="1">
      <alignment horizontal="center" vertical="center"/>
    </xf>
    <xf numFmtId="38" fontId="4" fillId="0" borderId="23" xfId="0" applyNumberFormat="1" applyFont="1" applyFill="1" applyBorder="1" applyAlignment="1">
      <alignment horizontal="center" vertical="center"/>
    </xf>
    <xf numFmtId="0" fontId="4" fillId="0" borderId="24"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24" borderId="19" xfId="0" applyFont="1" applyFill="1" applyBorder="1" applyAlignment="1">
      <alignment horizontal="center" vertical="center" shrinkToFit="1"/>
    </xf>
    <xf numFmtId="190" fontId="3" fillId="24" borderId="34" xfId="34" applyNumberFormat="1" applyFont="1" applyFill="1" applyBorder="1" applyAlignment="1">
      <alignment horizontal="right" vertical="center"/>
    </xf>
    <xf numFmtId="190" fontId="3" fillId="24" borderId="34" xfId="34" applyNumberFormat="1" applyFont="1" applyFill="1" applyBorder="1" applyAlignment="1">
      <alignment horizontal="right" vertical="center" shrinkToFit="1"/>
    </xf>
    <xf numFmtId="0" fontId="4" fillId="0" borderId="62" xfId="0" applyFont="1" applyFill="1" applyBorder="1" applyAlignment="1">
      <alignment horizontal="center" vertical="center" wrapText="1"/>
    </xf>
    <xf numFmtId="38" fontId="4" fillId="0" borderId="62" xfId="34" applyFont="1" applyFill="1" applyBorder="1" applyAlignment="1">
      <alignment horizontal="center" vertical="center" wrapText="1"/>
    </xf>
    <xf numFmtId="38" fontId="4" fillId="0" borderId="31" xfId="34" applyFont="1" applyFill="1" applyBorder="1" applyAlignment="1">
      <alignment horizontal="center" vertical="center"/>
    </xf>
    <xf numFmtId="38" fontId="4" fillId="0" borderId="62" xfId="34" applyFont="1" applyFill="1" applyBorder="1" applyAlignment="1">
      <alignment horizontal="center" vertical="center"/>
    </xf>
    <xf numFmtId="38" fontId="4" fillId="0" borderId="63" xfId="34" applyFont="1" applyFill="1" applyBorder="1" applyAlignment="1">
      <alignment horizontal="center" vertical="center"/>
    </xf>
    <xf numFmtId="0" fontId="3" fillId="0" borderId="21" xfId="0" applyFont="1" applyFill="1" applyBorder="1" applyAlignment="1">
      <alignment horizontal="center" vertical="center"/>
    </xf>
    <xf numFmtId="0" fontId="0" fillId="0" borderId="11" xfId="0" applyFont="1" applyFill="1" applyBorder="1" applyAlignment="1">
      <alignment vertical="center"/>
    </xf>
    <xf numFmtId="0" fontId="3" fillId="0" borderId="64" xfId="0" applyFont="1" applyFill="1" applyBorder="1" applyAlignment="1">
      <alignment horizontal="center" vertical="center"/>
    </xf>
    <xf numFmtId="176" fontId="3" fillId="24" borderId="67" xfId="0" applyNumberFormat="1" applyFont="1" applyFill="1" applyBorder="1" applyAlignment="1">
      <alignment horizontal="right" vertical="center"/>
    </xf>
    <xf numFmtId="0" fontId="3" fillId="24" borderId="22" xfId="0" applyFont="1" applyFill="1" applyBorder="1" applyAlignment="1">
      <alignment horizontal="right" vertical="center"/>
    </xf>
    <xf numFmtId="0" fontId="5" fillId="24" borderId="66" xfId="0" applyFont="1" applyFill="1" applyBorder="1" applyAlignment="1">
      <alignment horizontal="right" vertical="center"/>
    </xf>
    <xf numFmtId="0" fontId="5" fillId="0" borderId="66" xfId="0" applyFont="1" applyFill="1" applyBorder="1" applyAlignment="1">
      <alignment horizontal="right" vertical="center"/>
    </xf>
    <xf numFmtId="180" fontId="4" fillId="0" borderId="31" xfId="34" applyNumberFormat="1" applyFont="1" applyFill="1" applyBorder="1" applyAlignment="1">
      <alignment horizontal="center" vertical="center"/>
    </xf>
    <xf numFmtId="181" fontId="4" fillId="0" borderId="31" xfId="34" applyNumberFormat="1" applyFont="1" applyFill="1" applyBorder="1" applyAlignment="1">
      <alignment horizontal="center" vertical="center" shrinkToFit="1"/>
    </xf>
    <xf numFmtId="190" fontId="4" fillId="0" borderId="40" xfId="0" applyNumberFormat="1" applyFont="1" applyFill="1" applyBorder="1" applyAlignment="1">
      <alignment horizontal="center" vertical="center"/>
    </xf>
    <xf numFmtId="0" fontId="4" fillId="0" borderId="31" xfId="0" applyFont="1" applyFill="1" applyBorder="1" applyAlignment="1">
      <alignment horizontal="center" vertical="center"/>
    </xf>
    <xf numFmtId="178" fontId="3" fillId="24" borderId="57" xfId="0" applyNumberFormat="1" applyFont="1" applyFill="1" applyBorder="1" applyAlignment="1">
      <alignment horizontal="right" vertical="center"/>
    </xf>
    <xf numFmtId="178" fontId="3" fillId="0" borderId="57" xfId="0" applyNumberFormat="1" applyFont="1" applyFill="1" applyBorder="1" applyAlignment="1">
      <alignment horizontal="right" vertical="center"/>
    </xf>
    <xf numFmtId="0" fontId="0" fillId="24" borderId="15" xfId="0" applyFont="1" applyFill="1" applyBorder="1" applyAlignment="1">
      <alignment horizontal="center" vertical="center" shrinkToFit="1"/>
    </xf>
    <xf numFmtId="0" fontId="19" fillId="0" borderId="0" xfId="0" applyFont="1" applyFill="1" applyBorder="1" applyAlignment="1"/>
    <xf numFmtId="0" fontId="36" fillId="0" borderId="72" xfId="0" applyFont="1" applyBorder="1" applyAlignment="1">
      <alignment horizontal="center" vertical="center"/>
    </xf>
    <xf numFmtId="0" fontId="36" fillId="0" borderId="73" xfId="0" applyFont="1" applyBorder="1" applyAlignment="1">
      <alignment horizontal="center" vertical="center"/>
    </xf>
    <xf numFmtId="0" fontId="36" fillId="0" borderId="74" xfId="0" applyFont="1" applyBorder="1" applyAlignment="1">
      <alignment horizontal="center" vertical="center"/>
    </xf>
    <xf numFmtId="0" fontId="36" fillId="0" borderId="75" xfId="0" applyFont="1" applyBorder="1" applyAlignment="1">
      <alignment horizontal="center" vertical="center"/>
    </xf>
    <xf numFmtId="38" fontId="3" fillId="0" borderId="0" xfId="0" applyNumberFormat="1" applyFont="1" applyFill="1" applyBorder="1" applyAlignment="1"/>
    <xf numFmtId="185" fontId="3" fillId="6" borderId="11" xfId="0" applyNumberFormat="1" applyFont="1" applyFill="1" applyBorder="1" applyAlignment="1">
      <alignment vertical="center"/>
    </xf>
    <xf numFmtId="178" fontId="3" fillId="6" borderId="57" xfId="0" applyNumberFormat="1" applyFont="1" applyFill="1" applyBorder="1" applyAlignment="1">
      <alignment horizontal="right" vertical="center"/>
    </xf>
    <xf numFmtId="0" fontId="0" fillId="0" borderId="0" xfId="34" applyNumberFormat="1" applyFont="1" applyAlignment="1">
      <alignment horizontal="left"/>
    </xf>
    <xf numFmtId="38" fontId="0" fillId="0" borderId="0" xfId="34" applyFont="1" applyFill="1" applyAlignment="1">
      <alignment horizontal="left"/>
    </xf>
    <xf numFmtId="190" fontId="3" fillId="6" borderId="10" xfId="34" applyNumberFormat="1" applyFont="1" applyFill="1" applyBorder="1" applyAlignment="1">
      <alignment horizontal="right" vertical="center"/>
    </xf>
    <xf numFmtId="183" fontId="0" fillId="25" borderId="10" xfId="0" applyNumberFormat="1" applyFill="1" applyBorder="1" applyAlignment="1"/>
    <xf numFmtId="0" fontId="0" fillId="25" borderId="0" xfId="0" applyFill="1" applyAlignment="1"/>
    <xf numFmtId="0" fontId="3" fillId="24" borderId="23" xfId="0" applyFont="1" applyFill="1" applyBorder="1" applyAlignment="1">
      <alignment vertical="center" wrapText="1"/>
    </xf>
    <xf numFmtId="0" fontId="3" fillId="24" borderId="46" xfId="0" applyFont="1" applyFill="1" applyBorder="1" applyAlignment="1">
      <alignment horizontal="left" vertical="center"/>
    </xf>
    <xf numFmtId="38" fontId="38" fillId="0" borderId="10" xfId="35" applyFont="1" applyBorder="1" applyAlignment="1">
      <alignment vertical="center"/>
    </xf>
    <xf numFmtId="38" fontId="38" fillId="0" borderId="57" xfId="35" applyFont="1" applyBorder="1" applyAlignment="1">
      <alignment vertical="center"/>
    </xf>
    <xf numFmtId="38" fontId="38" fillId="0" borderId="80" xfId="35" applyFont="1" applyBorder="1" applyAlignment="1">
      <alignment vertical="center"/>
    </xf>
    <xf numFmtId="38" fontId="38" fillId="0" borderId="60" xfId="35" applyFont="1" applyBorder="1" applyAlignment="1">
      <alignment vertical="center"/>
    </xf>
    <xf numFmtId="38" fontId="38" fillId="0" borderId="11" xfId="35" applyFont="1" applyBorder="1" applyAlignment="1">
      <alignment vertical="center"/>
    </xf>
    <xf numFmtId="38" fontId="38" fillId="0" borderId="81" xfId="35" applyFont="1" applyBorder="1" applyAlignment="1">
      <alignment vertical="center"/>
    </xf>
    <xf numFmtId="38" fontId="38" fillId="0" borderId="82" xfId="35" applyFont="1" applyBorder="1" applyAlignment="1">
      <alignment vertical="center"/>
    </xf>
    <xf numFmtId="38" fontId="3" fillId="0" borderId="15" xfId="34" applyFont="1" applyFill="1" applyBorder="1" applyAlignment="1">
      <alignment horizontal="right" vertical="center"/>
    </xf>
    <xf numFmtId="38" fontId="3" fillId="24" borderId="15" xfId="34" applyFont="1" applyFill="1" applyBorder="1" applyAlignment="1">
      <alignment horizontal="right" vertical="center"/>
    </xf>
    <xf numFmtId="38" fontId="0" fillId="0" borderId="0" xfId="0" applyNumberFormat="1" applyAlignment="1"/>
    <xf numFmtId="0" fontId="3" fillId="24" borderId="19" xfId="0" applyFont="1" applyFill="1" applyBorder="1" applyAlignment="1">
      <alignment horizontal="center" vertical="center"/>
    </xf>
    <xf numFmtId="0" fontId="0" fillId="24" borderId="19" xfId="0" applyFont="1" applyFill="1" applyBorder="1" applyAlignment="1">
      <alignment vertical="center"/>
    </xf>
    <xf numFmtId="0" fontId="3" fillId="24" borderId="19" xfId="0" applyFont="1" applyFill="1" applyBorder="1" applyAlignment="1">
      <alignment horizontal="left" vertical="center"/>
    </xf>
    <xf numFmtId="0" fontId="3" fillId="24" borderId="58" xfId="0" applyFont="1" applyFill="1" applyBorder="1" applyAlignment="1">
      <alignment horizontal="center" vertical="center"/>
    </xf>
    <xf numFmtId="0" fontId="3" fillId="24" borderId="53" xfId="0" applyFont="1" applyFill="1" applyBorder="1" applyAlignment="1">
      <alignment horizontal="center" vertical="center"/>
    </xf>
    <xf numFmtId="0" fontId="3" fillId="24" borderId="55" xfId="0" applyFont="1" applyFill="1" applyBorder="1" applyAlignment="1">
      <alignment horizontal="center" vertical="center"/>
    </xf>
    <xf numFmtId="0" fontId="3" fillId="24" borderId="34" xfId="0" applyFont="1" applyFill="1" applyBorder="1" applyAlignment="1">
      <alignment horizontal="center" vertical="center"/>
    </xf>
    <xf numFmtId="0" fontId="0" fillId="24" borderId="34" xfId="0" applyFont="1" applyFill="1" applyBorder="1" applyAlignment="1">
      <alignment vertical="center"/>
    </xf>
    <xf numFmtId="0" fontId="3" fillId="24" borderId="34" xfId="0" applyFont="1" applyFill="1" applyBorder="1" applyAlignment="1">
      <alignment horizontal="left" vertical="center"/>
    </xf>
    <xf numFmtId="0" fontId="3" fillId="24" borderId="83" xfId="0" applyFont="1" applyFill="1" applyBorder="1" applyAlignment="1">
      <alignment horizontal="center" vertical="center"/>
    </xf>
    <xf numFmtId="0" fontId="0" fillId="24" borderId="19" xfId="0" applyFont="1" applyFill="1" applyBorder="1" applyAlignment="1">
      <alignment horizontal="center" vertical="center"/>
    </xf>
    <xf numFmtId="193" fontId="0" fillId="24" borderId="24" xfId="0" applyNumberFormat="1" applyFont="1" applyFill="1" applyBorder="1" applyAlignment="1">
      <alignment vertical="center" wrapText="1"/>
    </xf>
    <xf numFmtId="0" fontId="3" fillId="24" borderId="24" xfId="0" applyFont="1" applyFill="1" applyBorder="1" applyAlignment="1">
      <alignment horizontal="right" vertical="center"/>
    </xf>
    <xf numFmtId="38" fontId="3" fillId="0" borderId="11" xfId="0" applyNumberFormat="1" applyFont="1" applyFill="1" applyBorder="1" applyAlignment="1">
      <alignment vertical="center"/>
    </xf>
    <xf numFmtId="0" fontId="4" fillId="24" borderId="11"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vertical="center"/>
    </xf>
    <xf numFmtId="0" fontId="3" fillId="0" borderId="34" xfId="0" applyFont="1" applyFill="1" applyBorder="1" applyAlignment="1">
      <alignment horizontal="left" vertical="center"/>
    </xf>
    <xf numFmtId="0" fontId="3" fillId="0" borderId="83" xfId="0" applyFont="1" applyFill="1" applyBorder="1" applyAlignment="1">
      <alignment horizontal="center" vertical="center"/>
    </xf>
    <xf numFmtId="0" fontId="4" fillId="0" borderId="11" xfId="0" applyNumberFormat="1" applyFont="1" applyFill="1" applyBorder="1" applyAlignment="1">
      <alignment horizontal="center" vertical="center"/>
    </xf>
    <xf numFmtId="0" fontId="5" fillId="0" borderId="64" xfId="0" applyFont="1" applyFill="1" applyBorder="1" applyAlignment="1">
      <alignment horizontal="right" vertical="center"/>
    </xf>
    <xf numFmtId="4" fontId="4" fillId="0" borderId="35" xfId="0" applyNumberFormat="1" applyFont="1" applyFill="1" applyBorder="1" applyAlignment="1">
      <alignment vertical="center"/>
    </xf>
    <xf numFmtId="4" fontId="4" fillId="0" borderId="22" xfId="0" applyNumberFormat="1" applyFont="1" applyFill="1" applyBorder="1" applyAlignment="1">
      <alignment vertical="center"/>
    </xf>
    <xf numFmtId="185" fontId="3" fillId="0" borderId="34" xfId="0" applyNumberFormat="1" applyFont="1" applyFill="1" applyBorder="1" applyAlignment="1">
      <alignment vertical="center"/>
    </xf>
    <xf numFmtId="190" fontId="3" fillId="24" borderId="19" xfId="34" applyNumberFormat="1" applyFont="1" applyFill="1" applyBorder="1" applyAlignment="1">
      <alignment horizontal="right" vertical="center"/>
    </xf>
    <xf numFmtId="190" fontId="3" fillId="24" borderId="15" xfId="34" applyNumberFormat="1" applyFont="1" applyFill="1" applyBorder="1" applyAlignment="1">
      <alignment horizontal="right" vertical="center"/>
    </xf>
    <xf numFmtId="0" fontId="4" fillId="24" borderId="36" xfId="0" applyFont="1" applyFill="1" applyBorder="1" applyAlignment="1">
      <alignment horizontal="center" vertical="center"/>
    </xf>
    <xf numFmtId="0" fontId="4" fillId="24" borderId="15" xfId="0" applyFont="1" applyFill="1" applyBorder="1" applyAlignment="1">
      <alignment horizontal="center" vertical="center"/>
    </xf>
    <xf numFmtId="190" fontId="3" fillId="24" borderId="22" xfId="34" applyNumberFormat="1" applyFont="1" applyFill="1" applyBorder="1" applyAlignment="1">
      <alignment horizontal="right" vertical="center"/>
    </xf>
    <xf numFmtId="0" fontId="4" fillId="24" borderId="23" xfId="0" applyFont="1" applyFill="1" applyBorder="1" applyAlignment="1">
      <alignment horizontal="center" vertical="center" shrinkToFit="1"/>
    </xf>
    <xf numFmtId="38" fontId="3" fillId="0" borderId="23" xfId="34" applyFont="1" applyFill="1" applyBorder="1" applyAlignment="1">
      <alignment horizontal="right" vertical="center"/>
    </xf>
    <xf numFmtId="0" fontId="4" fillId="0" borderId="52" xfId="0" applyFont="1" applyFill="1" applyBorder="1" applyAlignment="1">
      <alignment horizontal="center" vertical="center"/>
    </xf>
    <xf numFmtId="185" fontId="3" fillId="6" borderId="10" xfId="0" applyNumberFormat="1" applyFont="1" applyFill="1" applyBorder="1" applyAlignment="1">
      <alignment vertical="center"/>
    </xf>
    <xf numFmtId="178" fontId="3" fillId="6" borderId="53" xfId="0" applyNumberFormat="1" applyFont="1" applyFill="1" applyBorder="1" applyAlignment="1">
      <alignment horizontal="right" vertical="center"/>
    </xf>
    <xf numFmtId="0" fontId="5" fillId="6" borderId="83" xfId="0" applyFont="1" applyFill="1" applyBorder="1" applyAlignment="1">
      <alignment horizontal="right" vertical="center"/>
    </xf>
    <xf numFmtId="0" fontId="5" fillId="6" borderId="26" xfId="0" applyFont="1" applyFill="1" applyBorder="1" applyAlignment="1">
      <alignment horizontal="right" vertical="center"/>
    </xf>
    <xf numFmtId="0" fontId="5" fillId="6" borderId="58" xfId="0" applyFont="1" applyFill="1" applyBorder="1" applyAlignment="1">
      <alignment horizontal="right" vertical="center"/>
    </xf>
    <xf numFmtId="0" fontId="5" fillId="6" borderId="66" xfId="0" applyFont="1" applyFill="1" applyBorder="1" applyAlignment="1">
      <alignment horizontal="right" vertical="center"/>
    </xf>
    <xf numFmtId="4" fontId="4" fillId="24" borderId="35" xfId="0" applyNumberFormat="1" applyFont="1" applyFill="1" applyBorder="1" applyAlignment="1">
      <alignment vertical="center"/>
    </xf>
    <xf numFmtId="0" fontId="4" fillId="24" borderId="34" xfId="0" applyNumberFormat="1" applyFont="1" applyFill="1" applyBorder="1" applyAlignment="1">
      <alignment horizontal="center" vertical="center"/>
    </xf>
    <xf numFmtId="185" fontId="3" fillId="24" borderId="34" xfId="0" applyNumberFormat="1" applyFont="1" applyFill="1" applyBorder="1" applyAlignment="1">
      <alignment vertical="center"/>
    </xf>
    <xf numFmtId="4" fontId="4" fillId="24" borderId="18" xfId="0" applyNumberFormat="1" applyFont="1" applyFill="1" applyBorder="1" applyAlignment="1">
      <alignment vertical="center"/>
    </xf>
    <xf numFmtId="0" fontId="4" fillId="24" borderId="11" xfId="0" applyNumberFormat="1" applyFont="1" applyFill="1" applyBorder="1" applyAlignment="1">
      <alignment horizontal="center" vertical="center"/>
    </xf>
    <xf numFmtId="185" fontId="3" fillId="24" borderId="10" xfId="0" applyNumberFormat="1" applyFont="1" applyFill="1" applyBorder="1" applyAlignment="1">
      <alignment horizontal="right" vertical="center"/>
    </xf>
    <xf numFmtId="185" fontId="0" fillId="0" borderId="0" xfId="0" applyNumberFormat="1" applyFill="1" applyAlignment="1">
      <alignment vertical="center"/>
    </xf>
    <xf numFmtId="4" fontId="4" fillId="24" borderId="24" xfId="0" applyNumberFormat="1" applyFont="1" applyFill="1" applyBorder="1" applyAlignment="1">
      <alignment vertical="center"/>
    </xf>
    <xf numFmtId="0" fontId="0" fillId="24" borderId="22" xfId="0" applyFont="1" applyFill="1" applyBorder="1" applyAlignment="1">
      <alignment horizontal="center" vertical="center" shrinkToFit="1"/>
    </xf>
    <xf numFmtId="0" fontId="0" fillId="24" borderId="19" xfId="0" applyFont="1" applyFill="1" applyBorder="1" applyAlignment="1">
      <alignment horizontal="center" vertical="center" shrinkToFit="1"/>
    </xf>
    <xf numFmtId="56" fontId="0" fillId="0" borderId="16" xfId="0" quotePrefix="1" applyNumberFormat="1" applyBorder="1" applyAlignment="1"/>
    <xf numFmtId="0" fontId="4" fillId="24" borderId="29" xfId="0" applyFont="1" applyFill="1" applyBorder="1" applyAlignment="1">
      <alignment horizontal="center" vertical="center" shrinkToFit="1"/>
    </xf>
    <xf numFmtId="0" fontId="36" fillId="0" borderId="79" xfId="0" applyFont="1" applyBorder="1" applyAlignment="1">
      <alignment horizontal="center" vertical="center"/>
    </xf>
    <xf numFmtId="183" fontId="4" fillId="0" borderId="31" xfId="28" applyNumberFormat="1" applyFont="1" applyFill="1" applyBorder="1" applyAlignment="1">
      <alignment horizontal="center" vertical="center" wrapText="1"/>
    </xf>
    <xf numFmtId="177" fontId="3" fillId="24" borderId="77" xfId="0" applyNumberFormat="1" applyFont="1" applyFill="1" applyBorder="1" applyAlignment="1">
      <alignment horizontal="left" vertical="center"/>
    </xf>
    <xf numFmtId="186" fontId="0" fillId="0" borderId="0" xfId="0" applyNumberFormat="1" applyFill="1" applyAlignment="1"/>
    <xf numFmtId="190" fontId="0" fillId="0" borderId="0" xfId="0" applyNumberFormat="1" applyFill="1" applyAlignment="1">
      <alignment vertical="center"/>
    </xf>
    <xf numFmtId="183" fontId="0" fillId="0" borderId="0" xfId="0" applyNumberFormat="1" applyFill="1" applyAlignment="1"/>
    <xf numFmtId="0" fontId="5" fillId="24" borderId="83" xfId="0" applyFont="1" applyFill="1" applyBorder="1" applyAlignment="1">
      <alignment horizontal="right" vertical="center"/>
    </xf>
    <xf numFmtId="0" fontId="5" fillId="24" borderId="64" xfId="0" applyFont="1" applyFill="1" applyBorder="1" applyAlignment="1">
      <alignment horizontal="right" vertical="center"/>
    </xf>
    <xf numFmtId="0" fontId="34" fillId="0" borderId="0" xfId="0" applyFont="1" applyFill="1" applyAlignment="1"/>
    <xf numFmtId="186" fontId="3" fillId="24" borderId="25" xfId="34" applyNumberFormat="1" applyFont="1" applyFill="1" applyBorder="1" applyAlignment="1">
      <alignment horizontal="right" vertical="center"/>
    </xf>
    <xf numFmtId="186" fontId="3" fillId="24" borderId="26" xfId="34" applyNumberFormat="1" applyFont="1" applyFill="1" applyBorder="1" applyAlignment="1">
      <alignment horizontal="right" vertical="center"/>
    </xf>
    <xf numFmtId="38" fontId="3" fillId="6" borderId="23" xfId="34" applyFont="1" applyFill="1" applyBorder="1" applyAlignment="1">
      <alignment horizontal="right" vertical="center" shrinkToFit="1"/>
    </xf>
    <xf numFmtId="38" fontId="37" fillId="0" borderId="0" xfId="49" applyNumberFormat="1" applyFont="1">
      <alignment vertical="center"/>
    </xf>
    <xf numFmtId="38" fontId="4" fillId="0" borderId="40" xfId="34" applyFont="1" applyFill="1" applyBorder="1" applyAlignment="1">
      <alignment horizontal="center" vertical="center" wrapText="1"/>
    </xf>
    <xf numFmtId="177" fontId="3" fillId="24" borderId="30" xfId="0" applyNumberFormat="1" applyFont="1" applyFill="1" applyBorder="1" applyAlignment="1">
      <alignment horizontal="left" vertical="center"/>
    </xf>
    <xf numFmtId="177" fontId="3" fillId="24" borderId="88" xfId="0" applyNumberFormat="1" applyFont="1" applyFill="1" applyBorder="1" applyAlignment="1">
      <alignment horizontal="left" vertical="center"/>
    </xf>
    <xf numFmtId="177" fontId="3" fillId="24" borderId="41" xfId="0" applyNumberFormat="1" applyFont="1" applyFill="1" applyBorder="1" applyAlignment="1">
      <alignment horizontal="left" vertical="center"/>
    </xf>
    <xf numFmtId="0" fontId="4" fillId="0" borderId="0" xfId="0" applyFont="1" applyFill="1" applyBorder="1" applyAlignment="1">
      <alignment horizontal="left"/>
    </xf>
    <xf numFmtId="0" fontId="4" fillId="0" borderId="0" xfId="0" applyFont="1" applyFill="1" applyAlignment="1">
      <alignment horizontal="left"/>
    </xf>
    <xf numFmtId="186" fontId="3" fillId="24" borderId="83" xfId="34" applyNumberFormat="1" applyFont="1" applyFill="1" applyBorder="1" applyAlignment="1">
      <alignment horizontal="right" vertical="center"/>
    </xf>
    <xf numFmtId="190" fontId="3" fillId="0" borderId="64" xfId="34" applyNumberFormat="1" applyFont="1" applyFill="1" applyBorder="1" applyAlignment="1">
      <alignment horizontal="right" vertical="center"/>
    </xf>
    <xf numFmtId="190" fontId="3" fillId="24" borderId="57" xfId="34" applyNumberFormat="1" applyFont="1" applyFill="1" applyBorder="1" applyAlignment="1">
      <alignment horizontal="right" vertical="center"/>
    </xf>
    <xf numFmtId="190" fontId="3" fillId="0" borderId="57" xfId="34" applyNumberFormat="1" applyFont="1" applyFill="1" applyBorder="1" applyAlignment="1">
      <alignment horizontal="right" vertical="center"/>
    </xf>
    <xf numFmtId="190" fontId="3" fillId="0" borderId="25" xfId="34" applyNumberFormat="1" applyFont="1" applyFill="1" applyBorder="1" applyAlignment="1">
      <alignment horizontal="right" vertical="center"/>
    </xf>
    <xf numFmtId="190" fontId="3" fillId="0" borderId="26" xfId="34" applyNumberFormat="1" applyFont="1" applyFill="1" applyBorder="1" applyAlignment="1">
      <alignment horizontal="right" vertical="center"/>
    </xf>
    <xf numFmtId="190" fontId="3" fillId="0" borderId="83" xfId="34" applyNumberFormat="1" applyFont="1" applyFill="1" applyBorder="1" applyAlignment="1">
      <alignment horizontal="right" vertical="center"/>
    </xf>
    <xf numFmtId="190" fontId="3" fillId="24" borderId="53" xfId="34" applyNumberFormat="1" applyFont="1" applyFill="1" applyBorder="1" applyAlignment="1">
      <alignment horizontal="right" vertical="center"/>
    </xf>
    <xf numFmtId="190" fontId="3" fillId="24" borderId="26" xfId="34" applyNumberFormat="1" applyFont="1" applyFill="1" applyBorder="1" applyAlignment="1">
      <alignment horizontal="right" vertical="center"/>
    </xf>
    <xf numFmtId="190" fontId="3" fillId="24" borderId="58" xfId="34" applyNumberFormat="1" applyFont="1" applyFill="1" applyBorder="1" applyAlignment="1">
      <alignment horizontal="right" vertical="center"/>
    </xf>
    <xf numFmtId="190" fontId="3" fillId="24" borderId="25" xfId="34" applyNumberFormat="1" applyFont="1" applyFill="1" applyBorder="1" applyAlignment="1">
      <alignment horizontal="right" vertical="center"/>
    </xf>
    <xf numFmtId="190" fontId="3" fillId="24" borderId="83" xfId="0" applyNumberFormat="1" applyFont="1" applyFill="1" applyBorder="1" applyAlignment="1">
      <alignment horizontal="right" vertical="center"/>
    </xf>
    <xf numFmtId="190" fontId="3" fillId="24" borderId="86" xfId="0" applyNumberFormat="1" applyFont="1" applyFill="1" applyBorder="1" applyAlignment="1">
      <alignment horizontal="right" vertical="center"/>
    </xf>
    <xf numFmtId="190" fontId="3" fillId="24" borderId="26" xfId="0" applyNumberFormat="1" applyFont="1" applyFill="1" applyBorder="1" applyAlignment="1">
      <alignment horizontal="right" vertical="center"/>
    </xf>
    <xf numFmtId="190" fontId="3" fillId="24" borderId="58" xfId="0" applyNumberFormat="1" applyFont="1" applyFill="1" applyBorder="1" applyAlignment="1">
      <alignment horizontal="right" vertical="center"/>
    </xf>
    <xf numFmtId="190" fontId="3" fillId="24" borderId="27" xfId="0" applyNumberFormat="1" applyFont="1" applyFill="1" applyBorder="1" applyAlignment="1">
      <alignment horizontal="right" vertical="center"/>
    </xf>
    <xf numFmtId="190" fontId="3" fillId="24" borderId="83" xfId="34" applyNumberFormat="1" applyFont="1" applyFill="1" applyBorder="1" applyAlignment="1">
      <alignment horizontal="right" vertical="center"/>
    </xf>
    <xf numFmtId="0" fontId="0" fillId="0" borderId="62" xfId="0" applyFont="1" applyFill="1" applyBorder="1" applyAlignment="1">
      <alignment horizontal="center" vertical="center"/>
    </xf>
    <xf numFmtId="0" fontId="4" fillId="0" borderId="61" xfId="0" applyFont="1" applyFill="1" applyBorder="1" applyAlignment="1">
      <alignment horizontal="center" vertical="center"/>
    </xf>
    <xf numFmtId="38" fontId="3" fillId="0" borderId="62" xfId="34" applyFont="1" applyFill="1" applyBorder="1" applyAlignment="1">
      <alignment horizontal="right" vertical="center"/>
    </xf>
    <xf numFmtId="185" fontId="3" fillId="0" borderId="62" xfId="0" applyNumberFormat="1" applyFont="1" applyFill="1" applyBorder="1" applyAlignment="1">
      <alignment vertical="center"/>
    </xf>
    <xf numFmtId="0" fontId="0" fillId="6" borderId="28" xfId="0" applyFont="1" applyFill="1" applyBorder="1" applyAlignment="1">
      <alignment horizontal="center" vertical="center"/>
    </xf>
    <xf numFmtId="0" fontId="3" fillId="6" borderId="10" xfId="0" applyFont="1" applyFill="1" applyBorder="1" applyAlignment="1">
      <alignment horizontal="center" vertical="center"/>
    </xf>
    <xf numFmtId="0" fontId="0" fillId="6" borderId="15" xfId="0" applyFont="1" applyFill="1" applyBorder="1" applyAlignment="1">
      <alignment vertical="center"/>
    </xf>
    <xf numFmtId="0" fontId="3" fillId="6" borderId="15" xfId="0" applyFont="1" applyFill="1" applyBorder="1" applyAlignment="1">
      <alignment horizontal="center" vertical="center"/>
    </xf>
    <xf numFmtId="0" fontId="3" fillId="6" borderId="15" xfId="0" applyFont="1" applyFill="1" applyBorder="1" applyAlignment="1">
      <alignment horizontal="left" vertical="center"/>
    </xf>
    <xf numFmtId="0" fontId="3" fillId="6" borderId="25" xfId="0" applyFont="1" applyFill="1" applyBorder="1" applyAlignment="1">
      <alignment horizontal="center" vertical="center"/>
    </xf>
    <xf numFmtId="0" fontId="3" fillId="6" borderId="23" xfId="0" applyFont="1" applyFill="1" applyBorder="1" applyAlignment="1">
      <alignment horizontal="center" vertical="center"/>
    </xf>
    <xf numFmtId="0" fontId="0" fillId="6" borderId="23" xfId="0" applyFont="1" applyFill="1" applyBorder="1" applyAlignment="1">
      <alignment vertical="center"/>
    </xf>
    <xf numFmtId="0" fontId="3" fillId="6" borderId="23" xfId="0" applyFont="1" applyFill="1" applyBorder="1" applyAlignment="1">
      <alignment horizontal="left" vertical="center"/>
    </xf>
    <xf numFmtId="0" fontId="3" fillId="6" borderId="24" xfId="0" applyFont="1" applyFill="1" applyBorder="1" applyAlignment="1">
      <alignment horizontal="center" vertical="center"/>
    </xf>
    <xf numFmtId="0" fontId="0" fillId="6" borderId="24" xfId="0" applyFont="1" applyFill="1" applyBorder="1" applyAlignment="1">
      <alignment vertical="center"/>
    </xf>
    <xf numFmtId="0" fontId="3" fillId="6" borderId="24" xfId="0" applyFont="1" applyFill="1" applyBorder="1" applyAlignment="1">
      <alignment horizontal="left" vertical="center"/>
    </xf>
    <xf numFmtId="0" fontId="3" fillId="6" borderId="26" xfId="0" applyFont="1" applyFill="1" applyBorder="1" applyAlignment="1">
      <alignment horizontal="center" vertical="center"/>
    </xf>
    <xf numFmtId="0" fontId="3" fillId="6" borderId="22" xfId="0" applyFont="1" applyFill="1" applyBorder="1" applyAlignment="1">
      <alignment horizontal="center" vertical="center"/>
    </xf>
    <xf numFmtId="0" fontId="0" fillId="6" borderId="22" xfId="0" applyFont="1" applyFill="1" applyBorder="1" applyAlignment="1">
      <alignment vertical="center"/>
    </xf>
    <xf numFmtId="0" fontId="3" fillId="6" borderId="22" xfId="0" applyFont="1" applyFill="1" applyBorder="1" applyAlignment="1">
      <alignment horizontal="left" vertical="center"/>
    </xf>
    <xf numFmtId="0" fontId="3" fillId="6" borderId="27" xfId="0" applyFont="1" applyFill="1" applyBorder="1" applyAlignment="1">
      <alignment horizontal="center" vertical="center"/>
    </xf>
    <xf numFmtId="0" fontId="3" fillId="0" borderId="23" xfId="0" applyFont="1" applyFill="1" applyBorder="1" applyAlignment="1">
      <alignment horizontal="center" vertical="center" shrinkToFit="1"/>
    </xf>
    <xf numFmtId="0" fontId="0" fillId="0" borderId="48" xfId="0" applyFont="1" applyFill="1" applyBorder="1" applyAlignment="1">
      <alignment horizontal="center" vertical="center"/>
    </xf>
    <xf numFmtId="0" fontId="3" fillId="0" borderId="81" xfId="0" applyFont="1" applyFill="1" applyBorder="1" applyAlignment="1">
      <alignment horizontal="center" vertical="center"/>
    </xf>
    <xf numFmtId="0" fontId="0" fillId="0" borderId="31" xfId="0" applyFont="1" applyFill="1" applyBorder="1" applyAlignment="1">
      <alignment vertical="center"/>
    </xf>
    <xf numFmtId="0" fontId="3" fillId="0" borderId="31"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40"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15" xfId="0" applyFont="1" applyFill="1" applyBorder="1" applyAlignment="1">
      <alignment horizontal="center" vertical="center"/>
    </xf>
    <xf numFmtId="193" fontId="0" fillId="6" borderId="15" xfId="0" applyNumberFormat="1" applyFont="1" applyFill="1" applyBorder="1" applyAlignment="1">
      <alignment vertical="center" wrapText="1"/>
    </xf>
    <xf numFmtId="177" fontId="3" fillId="6" borderId="12" xfId="0" applyNumberFormat="1" applyFont="1" applyFill="1" applyBorder="1" applyAlignment="1">
      <alignment horizontal="center" vertical="center"/>
    </xf>
    <xf numFmtId="193" fontId="0" fillId="6" borderId="23" xfId="0" applyNumberFormat="1" applyFont="1" applyFill="1" applyBorder="1" applyAlignment="1">
      <alignment horizontal="center" vertical="center" wrapText="1"/>
    </xf>
    <xf numFmtId="0" fontId="3" fillId="6" borderId="23" xfId="0" applyFont="1" applyFill="1" applyBorder="1" applyAlignment="1">
      <alignment horizontal="right" vertical="center"/>
    </xf>
    <xf numFmtId="193" fontId="0" fillId="6" borderId="24" xfId="0" applyNumberFormat="1" applyFont="1" applyFill="1" applyBorder="1" applyAlignment="1">
      <alignment horizontal="center" vertical="center" wrapText="1"/>
    </xf>
    <xf numFmtId="193" fontId="0" fillId="6" borderId="22" xfId="0" applyNumberFormat="1" applyFont="1" applyFill="1" applyBorder="1" applyAlignment="1">
      <alignment horizontal="center" vertical="center" wrapText="1"/>
    </xf>
    <xf numFmtId="0" fontId="3" fillId="6" borderId="22" xfId="0" applyFont="1" applyFill="1" applyBorder="1" applyAlignment="1">
      <alignment horizontal="right" vertical="center"/>
    </xf>
    <xf numFmtId="0" fontId="0" fillId="0" borderId="15" xfId="0" applyFont="1" applyFill="1" applyBorder="1" applyAlignment="1">
      <alignment horizontal="center" vertical="center" shrinkToFit="1"/>
    </xf>
    <xf numFmtId="193" fontId="3" fillId="0" borderId="15" xfId="0" applyNumberFormat="1" applyFont="1" applyFill="1" applyBorder="1" applyAlignment="1">
      <alignment vertical="center" wrapText="1"/>
    </xf>
    <xf numFmtId="0" fontId="0" fillId="0" borderId="23" xfId="0" applyFont="1" applyFill="1" applyBorder="1" applyAlignment="1">
      <alignment vertical="center" shrinkToFit="1"/>
    </xf>
    <xf numFmtId="0" fontId="0" fillId="0" borderId="22" xfId="0" applyFont="1" applyFill="1" applyBorder="1" applyAlignment="1">
      <alignment vertical="center" shrinkToFit="1"/>
    </xf>
    <xf numFmtId="177" fontId="3" fillId="0" borderId="69" xfId="0" applyNumberFormat="1" applyFont="1" applyFill="1" applyBorder="1" applyAlignment="1">
      <alignment horizontal="right" vertical="center"/>
    </xf>
    <xf numFmtId="177" fontId="3" fillId="0" borderId="93" xfId="0" applyNumberFormat="1" applyFont="1" applyFill="1" applyBorder="1" applyAlignment="1">
      <alignment horizontal="center" vertical="center"/>
    </xf>
    <xf numFmtId="177" fontId="3" fillId="0" borderId="71" xfId="0" applyNumberFormat="1" applyFont="1" applyFill="1" applyBorder="1" applyAlignment="1">
      <alignment horizontal="left" vertical="center"/>
    </xf>
    <xf numFmtId="0" fontId="3" fillId="0" borderId="31" xfId="0" applyFont="1" applyFill="1" applyBorder="1" applyAlignment="1">
      <alignment horizontal="right" vertical="center"/>
    </xf>
    <xf numFmtId="176" fontId="3" fillId="0" borderId="40" xfId="0" applyNumberFormat="1" applyFont="1" applyFill="1" applyBorder="1" applyAlignment="1">
      <alignment horizontal="right" vertical="center"/>
    </xf>
    <xf numFmtId="0" fontId="4" fillId="6" borderId="28" xfId="0" applyFont="1" applyFill="1" applyBorder="1" applyAlignment="1">
      <alignment horizontal="center" vertical="center"/>
    </xf>
    <xf numFmtId="0" fontId="4" fillId="6" borderId="10" xfId="0" applyFont="1" applyFill="1" applyBorder="1" applyAlignment="1">
      <alignment horizontal="center" vertical="center"/>
    </xf>
    <xf numFmtId="4" fontId="4" fillId="6" borderId="13" xfId="0" applyNumberFormat="1" applyFont="1" applyFill="1" applyBorder="1" applyAlignment="1">
      <alignment vertical="center"/>
    </xf>
    <xf numFmtId="0" fontId="4" fillId="6" borderId="10" xfId="0" applyNumberFormat="1" applyFont="1" applyFill="1" applyBorder="1" applyAlignment="1">
      <alignment horizontal="center" vertical="center"/>
    </xf>
    <xf numFmtId="0" fontId="5" fillId="6" borderId="57" xfId="0" applyFont="1" applyFill="1" applyBorder="1" applyAlignment="1">
      <alignment horizontal="right" vertical="center"/>
    </xf>
    <xf numFmtId="0" fontId="4" fillId="6" borderId="15" xfId="0" applyFont="1" applyFill="1" applyBorder="1" applyAlignment="1">
      <alignment horizontal="center" vertical="center"/>
    </xf>
    <xf numFmtId="0" fontId="4" fillId="6" borderId="23" xfId="0" applyFont="1" applyFill="1" applyBorder="1" applyAlignment="1">
      <alignment horizontal="center" vertical="center"/>
    </xf>
    <xf numFmtId="4" fontId="4" fillId="6" borderId="52" xfId="0" applyNumberFormat="1" applyFont="1" applyFill="1" applyBorder="1" applyAlignment="1">
      <alignment vertical="center"/>
    </xf>
    <xf numFmtId="0" fontId="4" fillId="6" borderId="23" xfId="0" applyNumberFormat="1" applyFont="1" applyFill="1" applyBorder="1" applyAlignment="1">
      <alignment horizontal="center" vertical="center"/>
    </xf>
    <xf numFmtId="185" fontId="3" fillId="6" borderId="23" xfId="0" applyNumberFormat="1" applyFont="1" applyFill="1" applyBorder="1" applyAlignment="1">
      <alignment vertical="center"/>
    </xf>
    <xf numFmtId="0" fontId="5" fillId="6" borderId="25" xfId="0" applyFont="1" applyFill="1" applyBorder="1" applyAlignment="1">
      <alignment horizontal="right" vertical="center"/>
    </xf>
    <xf numFmtId="0" fontId="4" fillId="6" borderId="24" xfId="0" applyFont="1" applyFill="1" applyBorder="1" applyAlignment="1">
      <alignment horizontal="center" vertical="center"/>
    </xf>
    <xf numFmtId="4" fontId="4" fillId="6" borderId="29" xfId="0" applyNumberFormat="1" applyFont="1" applyFill="1" applyBorder="1" applyAlignment="1">
      <alignment vertical="center"/>
    </xf>
    <xf numFmtId="0" fontId="4" fillId="6" borderId="24" xfId="0" applyNumberFormat="1" applyFont="1" applyFill="1" applyBorder="1" applyAlignment="1">
      <alignment horizontal="center" vertical="center"/>
    </xf>
    <xf numFmtId="185" fontId="3" fillId="6" borderId="24" xfId="0" applyNumberFormat="1" applyFont="1" applyFill="1" applyBorder="1" applyAlignment="1">
      <alignment vertical="center"/>
    </xf>
    <xf numFmtId="0" fontId="4" fillId="6" borderId="11" xfId="0" applyFont="1" applyFill="1" applyBorder="1" applyAlignment="1">
      <alignment horizontal="center" vertical="center"/>
    </xf>
    <xf numFmtId="0" fontId="4" fillId="6" borderId="22" xfId="0" applyFont="1" applyFill="1" applyBorder="1" applyAlignment="1">
      <alignment horizontal="center" vertical="center"/>
    </xf>
    <xf numFmtId="4" fontId="4" fillId="6" borderId="38" xfId="0" applyNumberFormat="1" applyFont="1" applyFill="1" applyBorder="1" applyAlignment="1">
      <alignment vertical="center"/>
    </xf>
    <xf numFmtId="0" fontId="4" fillId="6" borderId="22" xfId="0" applyNumberFormat="1" applyFont="1" applyFill="1" applyBorder="1" applyAlignment="1">
      <alignment horizontal="center" vertical="center"/>
    </xf>
    <xf numFmtId="185" fontId="3" fillId="6" borderId="22" xfId="0" applyNumberFormat="1" applyFont="1" applyFill="1" applyBorder="1" applyAlignment="1">
      <alignment vertical="center"/>
    </xf>
    <xf numFmtId="0" fontId="5" fillId="6" borderId="27" xfId="0" applyFont="1" applyFill="1" applyBorder="1" applyAlignment="1">
      <alignment horizontal="right" vertical="center"/>
    </xf>
    <xf numFmtId="0" fontId="0" fillId="6" borderId="10" xfId="0" applyFont="1" applyFill="1" applyBorder="1" applyAlignment="1">
      <alignment horizontal="center" vertical="center"/>
    </xf>
    <xf numFmtId="4" fontId="4" fillId="6" borderId="18" xfId="0" applyNumberFormat="1" applyFont="1" applyFill="1" applyBorder="1" applyAlignment="1">
      <alignment horizontal="right" vertical="center"/>
    </xf>
    <xf numFmtId="185" fontId="3" fillId="6" borderId="11" xfId="0" applyNumberFormat="1" applyFont="1" applyFill="1" applyBorder="1" applyAlignment="1">
      <alignment horizontal="right" vertical="center"/>
    </xf>
    <xf numFmtId="4" fontId="4" fillId="6" borderId="13" xfId="0" applyNumberFormat="1" applyFont="1" applyFill="1" applyBorder="1" applyAlignment="1">
      <alignment horizontal="right" vertical="center"/>
    </xf>
    <xf numFmtId="0" fontId="4" fillId="6" borderId="42" xfId="0" applyFont="1" applyFill="1" applyBorder="1" applyAlignment="1">
      <alignment horizontal="center" vertical="center"/>
    </xf>
    <xf numFmtId="0" fontId="4" fillId="6" borderId="19" xfId="0" applyFont="1" applyFill="1" applyBorder="1" applyAlignment="1">
      <alignment horizontal="center" vertical="center"/>
    </xf>
    <xf numFmtId="4" fontId="4" fillId="6" borderId="56" xfId="0" applyNumberFormat="1" applyFont="1" applyFill="1" applyBorder="1" applyAlignment="1">
      <alignment vertical="center"/>
    </xf>
    <xf numFmtId="0" fontId="4" fillId="6" borderId="19" xfId="0" applyNumberFormat="1" applyFont="1" applyFill="1" applyBorder="1" applyAlignment="1">
      <alignment horizontal="center" vertical="center"/>
    </xf>
    <xf numFmtId="185" fontId="3" fillId="6" borderId="19" xfId="0" applyNumberFormat="1" applyFont="1" applyFill="1" applyBorder="1" applyAlignment="1">
      <alignment vertical="center"/>
    </xf>
    <xf numFmtId="0" fontId="4" fillId="0" borderId="28" xfId="0" applyFont="1" applyFill="1" applyBorder="1" applyAlignment="1">
      <alignment horizontal="center" vertical="center" shrinkToFit="1"/>
    </xf>
    <xf numFmtId="0" fontId="4" fillId="0" borderId="46" xfId="0" applyFont="1" applyFill="1" applyBorder="1" applyAlignment="1">
      <alignment horizontal="center" vertical="center" shrinkToFit="1"/>
    </xf>
    <xf numFmtId="38" fontId="4" fillId="0" borderId="46" xfId="0" applyNumberFormat="1" applyFont="1" applyFill="1" applyBorder="1" applyAlignment="1">
      <alignment horizontal="center" vertical="center"/>
    </xf>
    <xf numFmtId="4" fontId="4" fillId="0" borderId="59" xfId="0" applyNumberFormat="1" applyFont="1" applyFill="1" applyBorder="1" applyAlignment="1">
      <alignment vertical="center"/>
    </xf>
    <xf numFmtId="185" fontId="3" fillId="0" borderId="46" xfId="0" applyNumberFormat="1" applyFont="1" applyFill="1" applyBorder="1" applyAlignment="1">
      <alignment vertical="center"/>
    </xf>
    <xf numFmtId="185" fontId="3" fillId="0" borderId="46" xfId="0" applyNumberFormat="1" applyFont="1" applyFill="1" applyBorder="1" applyAlignment="1">
      <alignment horizontal="right" vertical="center"/>
    </xf>
    <xf numFmtId="0" fontId="5" fillId="0" borderId="55" xfId="0" applyFont="1" applyFill="1" applyBorder="1" applyAlignment="1">
      <alignment horizontal="right" vertical="center"/>
    </xf>
    <xf numFmtId="4" fontId="4" fillId="0" borderId="56" xfId="0" applyNumberFormat="1" applyFont="1" applyFill="1" applyBorder="1" applyAlignment="1">
      <alignment horizontal="right" vertical="center"/>
    </xf>
    <xf numFmtId="185" fontId="3" fillId="0" borderId="56" xfId="0" applyNumberFormat="1" applyFont="1" applyFill="1" applyBorder="1" applyAlignment="1">
      <alignment horizontal="right" vertical="center"/>
    </xf>
    <xf numFmtId="0" fontId="4" fillId="0" borderId="48" xfId="0" applyFont="1" applyFill="1" applyBorder="1" applyAlignment="1">
      <alignment horizontal="center" vertical="center"/>
    </xf>
    <xf numFmtId="4" fontId="4" fillId="0" borderId="69" xfId="0" applyNumberFormat="1" applyFont="1" applyFill="1" applyBorder="1" applyAlignment="1">
      <alignment horizontal="right" vertical="center"/>
    </xf>
    <xf numFmtId="0" fontId="4" fillId="0" borderId="31" xfId="0" applyNumberFormat="1" applyFont="1" applyFill="1" applyBorder="1" applyAlignment="1">
      <alignment horizontal="center" vertical="center"/>
    </xf>
    <xf numFmtId="185" fontId="3" fillId="0" borderId="31" xfId="0" applyNumberFormat="1" applyFont="1" applyFill="1" applyBorder="1" applyAlignment="1">
      <alignment vertical="center"/>
    </xf>
    <xf numFmtId="0" fontId="5" fillId="0" borderId="40" xfId="0" applyFont="1" applyFill="1" applyBorder="1" applyAlignment="1">
      <alignment horizontal="right" vertical="center"/>
    </xf>
    <xf numFmtId="0" fontId="3" fillId="24" borderId="28" xfId="0" applyFont="1" applyFill="1" applyBorder="1" applyAlignment="1">
      <alignment horizontal="center" vertical="center"/>
    </xf>
    <xf numFmtId="0" fontId="4" fillId="0" borderId="81" xfId="0" applyFont="1" applyFill="1" applyBorder="1" applyAlignment="1">
      <alignment horizontal="center" vertical="center"/>
    </xf>
    <xf numFmtId="0" fontId="0" fillId="6" borderId="15" xfId="0" applyFont="1" applyFill="1" applyBorder="1" applyAlignment="1">
      <alignment horizontal="center" vertical="center" shrinkToFit="1"/>
    </xf>
    <xf numFmtId="0" fontId="4" fillId="6" borderId="46" xfId="0" applyFont="1" applyFill="1" applyBorder="1" applyAlignment="1">
      <alignment horizontal="center" vertical="center"/>
    </xf>
    <xf numFmtId="38" fontId="3" fillId="6" borderId="46" xfId="34" applyFont="1" applyFill="1" applyBorder="1" applyAlignment="1">
      <alignment horizontal="right" vertical="center"/>
    </xf>
    <xf numFmtId="38" fontId="3" fillId="6" borderId="24" xfId="34" applyFont="1" applyFill="1" applyBorder="1" applyAlignment="1">
      <alignment horizontal="right" vertical="center"/>
    </xf>
    <xf numFmtId="0" fontId="4" fillId="6" borderId="34" xfId="0" applyFont="1" applyFill="1" applyBorder="1" applyAlignment="1">
      <alignment horizontal="center" vertical="center"/>
    </xf>
    <xf numFmtId="38" fontId="3" fillId="6" borderId="34" xfId="34" applyFont="1" applyFill="1" applyBorder="1" applyAlignment="1">
      <alignment horizontal="right" vertical="center"/>
    </xf>
    <xf numFmtId="38" fontId="3" fillId="6" borderId="10" xfId="34" applyFont="1" applyFill="1" applyBorder="1" applyAlignment="1">
      <alignment horizontal="right" vertical="center"/>
    </xf>
    <xf numFmtId="188" fontId="3" fillId="6" borderId="68" xfId="34" applyNumberFormat="1" applyFont="1" applyFill="1" applyBorder="1" applyAlignment="1">
      <alignment horizontal="right" vertical="center"/>
    </xf>
    <xf numFmtId="185" fontId="3" fillId="6" borderId="66" xfId="34" applyNumberFormat="1" applyFont="1" applyFill="1" applyBorder="1" applyAlignment="1">
      <alignment horizontal="right" vertical="center"/>
    </xf>
    <xf numFmtId="0" fontId="4" fillId="0" borderId="34" xfId="0" applyFont="1" applyFill="1" applyBorder="1" applyAlignment="1">
      <alignment horizontal="center" vertical="center" shrinkToFit="1"/>
    </xf>
    <xf numFmtId="38" fontId="3" fillId="0" borderId="22" xfId="34" applyFont="1" applyFill="1" applyBorder="1" applyAlignment="1">
      <alignment horizontal="right" vertical="center"/>
    </xf>
    <xf numFmtId="0" fontId="4" fillId="0" borderId="91" xfId="0" applyFont="1" applyFill="1" applyBorder="1" applyAlignment="1">
      <alignment horizontal="center" vertical="center"/>
    </xf>
    <xf numFmtId="38" fontId="3" fillId="0" borderId="81" xfId="34" applyFont="1" applyFill="1" applyBorder="1" applyAlignment="1">
      <alignment horizontal="right" vertical="center"/>
    </xf>
    <xf numFmtId="188" fontId="3" fillId="0" borderId="97" xfId="34" applyNumberFormat="1" applyFont="1" applyFill="1" applyBorder="1" applyAlignment="1">
      <alignment horizontal="right" vertical="center"/>
    </xf>
    <xf numFmtId="185" fontId="3" fillId="0" borderId="98" xfId="34" applyNumberFormat="1" applyFont="1" applyFill="1" applyBorder="1" applyAlignment="1">
      <alignment horizontal="right" vertical="center"/>
    </xf>
    <xf numFmtId="38" fontId="3" fillId="24" borderId="23" xfId="34" applyNumberFormat="1" applyFont="1" applyFill="1" applyBorder="1" applyAlignment="1">
      <alignment horizontal="right" vertical="center"/>
    </xf>
    <xf numFmtId="38" fontId="3" fillId="24" borderId="24" xfId="34" applyNumberFormat="1" applyFont="1" applyFill="1" applyBorder="1" applyAlignment="1">
      <alignment horizontal="right" vertical="center"/>
    </xf>
    <xf numFmtId="38" fontId="3" fillId="24" borderId="34" xfId="34" applyNumberFormat="1" applyFont="1" applyFill="1" applyBorder="1" applyAlignment="1">
      <alignment horizontal="right" vertical="center"/>
    </xf>
    <xf numFmtId="178" fontId="3" fillId="0" borderId="63" xfId="0" applyNumberFormat="1" applyFont="1" applyFill="1" applyBorder="1" applyAlignment="1">
      <alignment horizontal="right" vertical="center"/>
    </xf>
    <xf numFmtId="185" fontId="3" fillId="0" borderId="23" xfId="0" applyNumberFormat="1" applyFont="1" applyFill="1" applyBorder="1" applyAlignment="1">
      <alignment horizontal="center" vertical="center"/>
    </xf>
    <xf numFmtId="185" fontId="3" fillId="0" borderId="24" xfId="0" applyNumberFormat="1" applyFont="1" applyFill="1" applyBorder="1" applyAlignment="1">
      <alignment horizontal="center" vertical="center"/>
    </xf>
    <xf numFmtId="185" fontId="3" fillId="0" borderId="19" xfId="0" applyNumberFormat="1" applyFont="1" applyFill="1" applyBorder="1" applyAlignment="1">
      <alignment horizontal="right" vertical="center"/>
    </xf>
    <xf numFmtId="185" fontId="3" fillId="0" borderId="62" xfId="0" applyNumberFormat="1" applyFont="1" applyFill="1" applyBorder="1" applyAlignment="1">
      <alignment horizontal="right" vertical="center"/>
    </xf>
    <xf numFmtId="185" fontId="3" fillId="26" borderId="23" xfId="0" applyNumberFormat="1" applyFont="1" applyFill="1" applyBorder="1" applyAlignment="1">
      <alignment horizontal="right" vertical="center"/>
    </xf>
    <xf numFmtId="185" fontId="3" fillId="26" borderId="24" xfId="0" applyNumberFormat="1" applyFont="1" applyFill="1" applyBorder="1" applyAlignment="1">
      <alignment horizontal="right" vertical="center"/>
    </xf>
    <xf numFmtId="185" fontId="3" fillId="26" borderId="22" xfId="0" applyNumberFormat="1" applyFont="1" applyFill="1" applyBorder="1" applyAlignment="1">
      <alignment horizontal="right" vertical="center"/>
    </xf>
    <xf numFmtId="185" fontId="3" fillId="26" borderId="10" xfId="0" applyNumberFormat="1" applyFont="1" applyFill="1" applyBorder="1" applyAlignment="1">
      <alignment horizontal="right" vertical="center"/>
    </xf>
    <xf numFmtId="0" fontId="0" fillId="0" borderId="34" xfId="0" applyFont="1" applyFill="1" applyBorder="1" applyAlignment="1">
      <alignment horizontal="center" vertical="center" shrinkToFit="1"/>
    </xf>
    <xf numFmtId="38" fontId="0" fillId="24" borderId="23" xfId="0" applyNumberFormat="1" applyFont="1" applyFill="1" applyBorder="1" applyAlignment="1">
      <alignment vertical="center" shrinkToFit="1"/>
    </xf>
    <xf numFmtId="0" fontId="4" fillId="26" borderId="23" xfId="0" applyFont="1" applyFill="1" applyBorder="1" applyAlignment="1">
      <alignment horizontal="center" vertical="center"/>
    </xf>
    <xf numFmtId="0" fontId="4" fillId="24" borderId="10" xfId="0" applyFont="1" applyFill="1" applyBorder="1" applyAlignment="1">
      <alignment horizontal="center" vertical="center" shrinkToFit="1"/>
    </xf>
    <xf numFmtId="178" fontId="3" fillId="26" borderId="57" xfId="0" applyNumberFormat="1" applyFont="1" applyFill="1" applyBorder="1" applyAlignment="1">
      <alignment horizontal="right" vertical="center"/>
    </xf>
    <xf numFmtId="0" fontId="4" fillId="26" borderId="24" xfId="0" applyFont="1" applyFill="1" applyBorder="1" applyAlignment="1">
      <alignment horizontal="center" vertical="center"/>
    </xf>
    <xf numFmtId="0" fontId="4" fillId="26" borderId="34" xfId="0" applyFont="1" applyFill="1" applyBorder="1" applyAlignment="1">
      <alignment horizontal="center" vertical="center"/>
    </xf>
    <xf numFmtId="0" fontId="0" fillId="26" borderId="10" xfId="0" applyFill="1" applyBorder="1" applyAlignment="1">
      <alignment horizontal="center" vertical="center"/>
    </xf>
    <xf numFmtId="38" fontId="3" fillId="26" borderId="10" xfId="34" applyFont="1" applyFill="1" applyBorder="1" applyAlignment="1">
      <alignment horizontal="right" vertical="center"/>
    </xf>
    <xf numFmtId="185" fontId="3" fillId="26" borderId="11" xfId="0" applyNumberFormat="1" applyFont="1" applyFill="1" applyBorder="1" applyAlignment="1">
      <alignment vertical="center"/>
    </xf>
    <xf numFmtId="0" fontId="4" fillId="0" borderId="30" xfId="0" applyFont="1" applyFill="1" applyBorder="1" applyAlignment="1">
      <alignment horizontal="center" vertical="center"/>
    </xf>
    <xf numFmtId="0" fontId="4" fillId="0" borderId="47" xfId="0" applyFont="1" applyFill="1" applyBorder="1" applyAlignment="1">
      <alignment horizontal="center" vertical="center"/>
    </xf>
    <xf numFmtId="0" fontId="0" fillId="0" borderId="20" xfId="0" applyFill="1" applyBorder="1" applyAlignment="1">
      <alignment horizontal="center" vertical="center"/>
    </xf>
    <xf numFmtId="185" fontId="3" fillId="26" borderId="10" xfId="0" applyNumberFormat="1" applyFont="1" applyFill="1" applyBorder="1" applyAlignment="1">
      <alignment vertical="center"/>
    </xf>
    <xf numFmtId="38" fontId="3" fillId="0" borderId="10" xfId="34" applyNumberFormat="1" applyFont="1" applyFill="1" applyBorder="1" applyAlignment="1">
      <alignment horizontal="right" vertical="center"/>
    </xf>
    <xf numFmtId="179" fontId="3" fillId="0" borderId="10" xfId="0" applyNumberFormat="1" applyFont="1" applyFill="1" applyBorder="1" applyAlignment="1">
      <alignment vertical="center"/>
    </xf>
    <xf numFmtId="0" fontId="4" fillId="26" borderId="21" xfId="0" applyFont="1" applyFill="1" applyBorder="1" applyAlignment="1">
      <alignment horizontal="center" vertical="center"/>
    </xf>
    <xf numFmtId="0" fontId="4" fillId="26" borderId="11" xfId="0" applyFont="1" applyFill="1" applyBorder="1" applyAlignment="1">
      <alignment horizontal="center" vertical="center"/>
    </xf>
    <xf numFmtId="183" fontId="3" fillId="26" borderId="10" xfId="28" applyNumberFormat="1" applyFont="1" applyFill="1" applyBorder="1" applyAlignment="1">
      <alignment horizontal="right" vertical="center"/>
    </xf>
    <xf numFmtId="192" fontId="3" fillId="26" borderId="10" xfId="0" applyNumberFormat="1" applyFont="1" applyFill="1" applyBorder="1" applyAlignment="1">
      <alignment horizontal="right" vertical="center"/>
    </xf>
    <xf numFmtId="191" fontId="3" fillId="26" borderId="10" xfId="0" applyNumberFormat="1" applyFont="1" applyFill="1" applyBorder="1" applyAlignment="1">
      <alignment horizontal="right" vertical="center"/>
    </xf>
    <xf numFmtId="2" fontId="3" fillId="26" borderId="10" xfId="0" applyNumberFormat="1" applyFont="1" applyFill="1" applyBorder="1" applyAlignment="1">
      <alignment horizontal="right" vertical="center"/>
    </xf>
    <xf numFmtId="2" fontId="3" fillId="26" borderId="57" xfId="0" applyNumberFormat="1" applyFont="1" applyFill="1" applyBorder="1" applyAlignment="1">
      <alignment horizontal="right" vertical="center"/>
    </xf>
    <xf numFmtId="38" fontId="3" fillId="0" borderId="31" xfId="34" applyFont="1" applyFill="1" applyBorder="1" applyAlignment="1">
      <alignment horizontal="right" vertical="center"/>
    </xf>
    <xf numFmtId="183" fontId="3" fillId="0" borderId="31" xfId="28" applyNumberFormat="1" applyFont="1" applyFill="1" applyBorder="1" applyAlignment="1">
      <alignment horizontal="right" vertical="center"/>
    </xf>
    <xf numFmtId="185" fontId="3" fillId="0" borderId="31"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1" fontId="3" fillId="0" borderId="31" xfId="0" applyNumberFormat="1" applyFont="1" applyFill="1" applyBorder="1" applyAlignment="1">
      <alignment horizontal="right" vertical="center"/>
    </xf>
    <xf numFmtId="2" fontId="3" fillId="0" borderId="31" xfId="0" applyNumberFormat="1" applyFont="1" applyFill="1" applyBorder="1" applyAlignment="1">
      <alignment horizontal="right" vertical="center"/>
    </xf>
    <xf numFmtId="2" fontId="3" fillId="0" borderId="40" xfId="0" applyNumberFormat="1" applyFont="1" applyFill="1" applyBorder="1" applyAlignment="1">
      <alignment horizontal="right" vertical="center"/>
    </xf>
    <xf numFmtId="0" fontId="4" fillId="6" borderId="28" xfId="0" applyFont="1" applyFill="1" applyBorder="1" applyAlignment="1">
      <alignment horizontal="center" vertical="center" shrinkToFit="1"/>
    </xf>
    <xf numFmtId="0" fontId="4" fillId="6" borderId="10" xfId="0" applyFont="1" applyFill="1" applyBorder="1" applyAlignment="1">
      <alignment horizontal="center" vertical="center" shrinkToFit="1"/>
    </xf>
    <xf numFmtId="177" fontId="3" fillId="0" borderId="52" xfId="0" applyNumberFormat="1" applyFont="1" applyFill="1" applyBorder="1" applyAlignment="1">
      <alignment horizontal="right" vertical="center"/>
    </xf>
    <xf numFmtId="177" fontId="3" fillId="0" borderId="30" xfId="0" applyNumberFormat="1" applyFont="1" applyFill="1" applyBorder="1" applyAlignment="1">
      <alignment horizontal="left" vertical="center"/>
    </xf>
    <xf numFmtId="0" fontId="3" fillId="0" borderId="22" xfId="0" applyFont="1" applyFill="1" applyBorder="1" applyAlignment="1">
      <alignment horizontal="right" vertical="center"/>
    </xf>
    <xf numFmtId="194" fontId="3" fillId="0" borderId="15" xfId="34" applyNumberFormat="1" applyFont="1" applyFill="1" applyBorder="1" applyAlignment="1">
      <alignment vertical="center"/>
    </xf>
    <xf numFmtId="194" fontId="3" fillId="6" borderId="15" xfId="34" applyNumberFormat="1" applyFont="1" applyFill="1" applyBorder="1" applyAlignment="1">
      <alignment vertical="center"/>
    </xf>
    <xf numFmtId="194" fontId="3" fillId="6" borderId="15" xfId="34" applyNumberFormat="1" applyFont="1" applyFill="1" applyBorder="1" applyAlignment="1">
      <alignment horizontal="right" vertical="center"/>
    </xf>
    <xf numFmtId="194" fontId="3" fillId="0" borderId="31" xfId="34" applyNumberFormat="1" applyFont="1" applyFill="1" applyBorder="1" applyAlignment="1">
      <alignment horizontal="right" vertical="center"/>
    </xf>
    <xf numFmtId="0" fontId="4" fillId="24" borderId="34" xfId="0" applyFont="1" applyFill="1" applyBorder="1" applyAlignment="1">
      <alignment horizontal="center" vertical="center" shrinkToFit="1"/>
    </xf>
    <xf numFmtId="0" fontId="0" fillId="24" borderId="10" xfId="0" applyFill="1" applyBorder="1" applyAlignment="1">
      <alignment horizontal="center" vertical="center" shrinkToFit="1"/>
    </xf>
    <xf numFmtId="38" fontId="5" fillId="0" borderId="31" xfId="34" applyFont="1" applyFill="1" applyBorder="1" applyAlignment="1">
      <alignment horizontal="center" vertical="center" shrinkToFit="1"/>
    </xf>
    <xf numFmtId="38" fontId="3" fillId="26" borderId="23" xfId="34" applyFont="1" applyFill="1" applyBorder="1" applyAlignment="1">
      <alignment horizontal="right" vertical="center"/>
    </xf>
    <xf numFmtId="0" fontId="0" fillId="24" borderId="23" xfId="0" applyFont="1" applyFill="1" applyBorder="1" applyAlignment="1">
      <alignment horizontal="center" vertical="center" shrinkToFit="1"/>
    </xf>
    <xf numFmtId="40" fontId="0" fillId="0" borderId="0" xfId="34" applyNumberFormat="1" applyFont="1" applyFill="1" applyAlignment="1"/>
    <xf numFmtId="183" fontId="4" fillId="0" borderId="0" xfId="28" applyNumberFormat="1" applyFont="1" applyFill="1" applyAlignment="1"/>
    <xf numFmtId="193" fontId="3" fillId="24" borderId="15" xfId="0" applyNumberFormat="1" applyFont="1" applyFill="1" applyBorder="1" applyAlignment="1">
      <alignment vertical="center" wrapText="1"/>
    </xf>
    <xf numFmtId="193" fontId="3" fillId="0" borderId="31" xfId="0" applyNumberFormat="1" applyFont="1" applyFill="1" applyBorder="1" applyAlignment="1">
      <alignment vertical="center" wrapText="1"/>
    </xf>
    <xf numFmtId="0" fontId="3" fillId="24" borderId="15" xfId="0" applyFont="1" applyFill="1" applyBorder="1" applyAlignment="1">
      <alignment vertical="center" wrapText="1"/>
    </xf>
    <xf numFmtId="38" fontId="3" fillId="24" borderId="23" xfId="0" applyNumberFormat="1" applyFont="1" applyFill="1" applyBorder="1" applyAlignment="1">
      <alignment vertical="center" wrapText="1"/>
    </xf>
    <xf numFmtId="193" fontId="3" fillId="24" borderId="23" xfId="0" applyNumberFormat="1" applyFont="1" applyFill="1" applyBorder="1" applyAlignment="1">
      <alignment vertical="center" wrapText="1"/>
    </xf>
    <xf numFmtId="193" fontId="5" fillId="24" borderId="23" xfId="0" applyNumberFormat="1" applyFont="1" applyFill="1" applyBorder="1" applyAlignment="1">
      <alignment horizontal="left" vertical="center" wrapText="1"/>
    </xf>
    <xf numFmtId="0" fontId="0" fillId="0" borderId="96" xfId="0" applyFont="1" applyFill="1" applyBorder="1" applyAlignment="1">
      <alignment horizontal="center" vertical="center"/>
    </xf>
    <xf numFmtId="0" fontId="0" fillId="0" borderId="13" xfId="0" applyFill="1" applyBorder="1" applyAlignment="1">
      <alignment vertical="center"/>
    </xf>
    <xf numFmtId="0" fontId="4" fillId="0" borderId="28" xfId="0" applyFont="1" applyFill="1" applyBorder="1" applyAlignment="1">
      <alignment horizontal="center" vertical="center"/>
    </xf>
    <xf numFmtId="0" fontId="4" fillId="0" borderId="72" xfId="0" applyFont="1" applyFill="1" applyBorder="1" applyAlignment="1">
      <alignment horizontal="center" vertical="center"/>
    </xf>
    <xf numFmtId="0" fontId="4" fillId="24" borderId="28" xfId="0" applyFont="1" applyFill="1" applyBorder="1" applyAlignment="1">
      <alignment horizontal="center" vertical="center"/>
    </xf>
    <xf numFmtId="0" fontId="4" fillId="24"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36" xfId="0" applyFont="1" applyFill="1" applyBorder="1" applyAlignment="1">
      <alignment horizontal="center" vertical="center"/>
    </xf>
    <xf numFmtId="0" fontId="36" fillId="0" borderId="79" xfId="0" applyFont="1" applyBorder="1" applyAlignment="1">
      <alignment horizontal="center" vertical="center"/>
    </xf>
    <xf numFmtId="0" fontId="35" fillId="0" borderId="45" xfId="0" applyFont="1" applyFill="1" applyBorder="1" applyAlignment="1">
      <alignment vertical="center"/>
    </xf>
    <xf numFmtId="185" fontId="3" fillId="26" borderId="46" xfId="0" applyNumberFormat="1" applyFont="1" applyFill="1" applyBorder="1" applyAlignment="1">
      <alignment horizontal="right" vertical="center"/>
    </xf>
    <xf numFmtId="3" fontId="4" fillId="0" borderId="10" xfId="0" applyNumberFormat="1" applyFont="1" applyFill="1" applyBorder="1" applyAlignment="1">
      <alignment horizontal="center" vertical="center"/>
    </xf>
    <xf numFmtId="186" fontId="3" fillId="26" borderId="23" xfId="34" applyNumberFormat="1" applyFont="1" applyFill="1" applyBorder="1" applyAlignment="1">
      <alignment horizontal="right" vertical="center"/>
    </xf>
    <xf numFmtId="186" fontId="3" fillId="26" borderId="23" xfId="0" applyNumberFormat="1" applyFont="1" applyFill="1" applyBorder="1" applyAlignment="1">
      <alignment horizontal="right" vertical="center"/>
    </xf>
    <xf numFmtId="186" fontId="3" fillId="26" borderId="24" xfId="34" applyNumberFormat="1" applyFont="1" applyFill="1" applyBorder="1" applyAlignment="1">
      <alignment horizontal="right" vertical="center"/>
    </xf>
    <xf numFmtId="186" fontId="3" fillId="26" borderId="34" xfId="34" applyNumberFormat="1" applyFont="1" applyFill="1" applyBorder="1" applyAlignment="1">
      <alignment horizontal="right" vertical="center"/>
    </xf>
    <xf numFmtId="186" fontId="3" fillId="26" borderId="22" xfId="34" applyNumberFormat="1" applyFont="1" applyFill="1" applyBorder="1" applyAlignment="1">
      <alignment horizontal="right" vertical="center"/>
    </xf>
    <xf numFmtId="186" fontId="3" fillId="26" borderId="10" xfId="34" applyNumberFormat="1" applyFont="1" applyFill="1" applyBorder="1" applyAlignment="1">
      <alignment horizontal="right" vertical="center"/>
    </xf>
    <xf numFmtId="186" fontId="3" fillId="0" borderId="31" xfId="34" applyNumberFormat="1" applyFont="1" applyFill="1" applyBorder="1" applyAlignment="1">
      <alignment horizontal="right" vertical="center"/>
    </xf>
    <xf numFmtId="186" fontId="3" fillId="0" borderId="85" xfId="34" applyNumberFormat="1" applyFont="1" applyFill="1" applyBorder="1" applyAlignment="1">
      <alignment horizontal="right" vertical="center"/>
    </xf>
    <xf numFmtId="190" fontId="3" fillId="26" borderId="23" xfId="34" applyNumberFormat="1" applyFont="1" applyFill="1" applyBorder="1" applyAlignment="1">
      <alignment horizontal="right" vertical="center"/>
    </xf>
    <xf numFmtId="190" fontId="3" fillId="26" borderId="53" xfId="34" applyNumberFormat="1" applyFont="1" applyFill="1" applyBorder="1" applyAlignment="1">
      <alignment horizontal="right" vertical="center"/>
    </xf>
    <xf numFmtId="190" fontId="3" fillId="26" borderId="24" xfId="34" applyNumberFormat="1" applyFont="1" applyFill="1" applyBorder="1" applyAlignment="1">
      <alignment horizontal="right" vertical="center"/>
    </xf>
    <xf numFmtId="190" fontId="3" fillId="26" borderId="26" xfId="34" applyNumberFormat="1" applyFont="1" applyFill="1" applyBorder="1" applyAlignment="1">
      <alignment horizontal="right" vertical="center"/>
    </xf>
    <xf numFmtId="190" fontId="3" fillId="26" borderId="34" xfId="34" applyNumberFormat="1" applyFont="1" applyFill="1" applyBorder="1" applyAlignment="1">
      <alignment horizontal="right" vertical="center"/>
    </xf>
    <xf numFmtId="190" fontId="3" fillId="26" borderId="64" xfId="34" applyNumberFormat="1" applyFont="1" applyFill="1" applyBorder="1" applyAlignment="1">
      <alignment horizontal="right" vertical="center"/>
    </xf>
    <xf numFmtId="190" fontId="3" fillId="26" borderId="11" xfId="34" applyNumberFormat="1" applyFont="1" applyFill="1" applyBorder="1" applyAlignment="1">
      <alignment horizontal="right" vertical="center"/>
    </xf>
    <xf numFmtId="190" fontId="3" fillId="0" borderId="31" xfId="34" applyNumberFormat="1" applyFont="1" applyFill="1" applyBorder="1" applyAlignment="1">
      <alignment horizontal="right" vertical="center"/>
    </xf>
    <xf numFmtId="190" fontId="3" fillId="0" borderId="40" xfId="34" applyNumberFormat="1" applyFont="1" applyFill="1" applyBorder="1" applyAlignment="1">
      <alignment horizontal="right" vertical="center"/>
    </xf>
    <xf numFmtId="0" fontId="0" fillId="0" borderId="0" xfId="0"/>
    <xf numFmtId="4" fontId="4" fillId="24" borderId="13" xfId="0" applyNumberFormat="1" applyFont="1" applyFill="1" applyBorder="1" applyAlignment="1">
      <alignment vertical="center"/>
    </xf>
    <xf numFmtId="0" fontId="4" fillId="0" borderId="62" xfId="0" applyFont="1" applyFill="1" applyBorder="1" applyAlignment="1">
      <alignment horizontal="center" vertical="center" wrapText="1"/>
    </xf>
    <xf numFmtId="38" fontId="0" fillId="0" borderId="0" xfId="34" applyFont="1" applyFill="1" applyAlignment="1"/>
    <xf numFmtId="0" fontId="0" fillId="0" borderId="15" xfId="0" applyFill="1" applyBorder="1" applyAlignment="1">
      <alignment wrapText="1"/>
    </xf>
    <xf numFmtId="0" fontId="3" fillId="6" borderId="15" xfId="0" applyFont="1" applyFill="1" applyBorder="1" applyAlignment="1">
      <alignment horizontal="right" vertical="center"/>
    </xf>
    <xf numFmtId="0" fontId="3" fillId="6" borderId="19"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11" xfId="0" applyFont="1" applyFill="1" applyBorder="1" applyAlignment="1">
      <alignment horizontal="right" vertical="center"/>
    </xf>
    <xf numFmtId="176" fontId="3" fillId="24" borderId="53" xfId="0" applyNumberFormat="1" applyFont="1" applyFill="1" applyBorder="1" applyAlignment="1">
      <alignment horizontal="right" vertical="center"/>
    </xf>
    <xf numFmtId="0" fontId="3" fillId="0" borderId="19" xfId="0" applyFont="1" applyFill="1" applyBorder="1" applyAlignment="1">
      <alignment horizontal="right" vertical="center"/>
    </xf>
    <xf numFmtId="0" fontId="3" fillId="24" borderId="15" xfId="0" applyFont="1" applyFill="1" applyBorder="1" applyAlignment="1">
      <alignment horizontal="right" vertical="center"/>
    </xf>
    <xf numFmtId="0" fontId="3" fillId="24" borderId="19" xfId="0" applyFont="1" applyFill="1" applyBorder="1" applyAlignment="1">
      <alignment horizontal="right" vertical="center"/>
    </xf>
    <xf numFmtId="0" fontId="3" fillId="24" borderId="11" xfId="0" applyFont="1" applyFill="1" applyBorder="1" applyAlignment="1">
      <alignment horizontal="right" vertical="center"/>
    </xf>
    <xf numFmtId="176" fontId="3" fillId="6" borderId="53" xfId="0" applyNumberFormat="1" applyFont="1" applyFill="1" applyBorder="1" applyAlignment="1">
      <alignment horizontal="right" vertical="center"/>
    </xf>
    <xf numFmtId="177" fontId="3" fillId="0" borderId="77" xfId="0" applyNumberFormat="1" applyFont="1" applyFill="1" applyBorder="1" applyAlignment="1">
      <alignment horizontal="left" vertical="center"/>
    </xf>
    <xf numFmtId="176" fontId="3" fillId="0" borderId="53" xfId="0" applyNumberFormat="1" applyFont="1" applyFill="1" applyBorder="1" applyAlignment="1">
      <alignment horizontal="right" vertical="center"/>
    </xf>
    <xf numFmtId="177" fontId="3" fillId="0" borderId="14" xfId="0" applyNumberFormat="1" applyFont="1" applyFill="1" applyBorder="1" applyAlignment="1">
      <alignment horizontal="right" vertical="center"/>
    </xf>
    <xf numFmtId="177" fontId="3" fillId="0" borderId="12" xfId="0" applyNumberFormat="1" applyFont="1" applyFill="1" applyBorder="1" applyAlignment="1">
      <alignment horizontal="center" vertical="center"/>
    </xf>
    <xf numFmtId="194" fontId="3" fillId="0" borderId="10" xfId="34" applyNumberFormat="1" applyFont="1" applyFill="1" applyBorder="1" applyAlignment="1">
      <alignment vertical="center"/>
    </xf>
    <xf numFmtId="177" fontId="3" fillId="0" borderId="14" xfId="0" applyNumberFormat="1" applyFont="1" applyFill="1" applyBorder="1" applyAlignment="1">
      <alignment horizontal="right" vertical="center" wrapText="1"/>
    </xf>
    <xf numFmtId="194" fontId="3" fillId="24" borderId="15" xfId="34" applyNumberFormat="1" applyFont="1" applyFill="1" applyBorder="1" applyAlignment="1">
      <alignment vertical="center"/>
    </xf>
    <xf numFmtId="177" fontId="3" fillId="0" borderId="59" xfId="0" applyNumberFormat="1" applyFont="1" applyFill="1" applyBorder="1" applyAlignment="1">
      <alignment horizontal="right" vertical="center"/>
    </xf>
    <xf numFmtId="193" fontId="0" fillId="0" borderId="15" xfId="0" applyNumberFormat="1" applyFont="1" applyFill="1" applyBorder="1" applyAlignment="1">
      <alignment vertical="center" wrapText="1"/>
    </xf>
    <xf numFmtId="177" fontId="3" fillId="6" borderId="77" xfId="0" applyNumberFormat="1" applyFont="1" applyFill="1" applyBorder="1" applyAlignment="1">
      <alignment horizontal="left" vertical="center"/>
    </xf>
    <xf numFmtId="177" fontId="3" fillId="6" borderId="14" xfId="0" applyNumberFormat="1" applyFont="1" applyFill="1" applyBorder="1" applyAlignment="1">
      <alignment horizontal="right" vertical="center"/>
    </xf>
    <xf numFmtId="0" fontId="0" fillId="0" borderId="0" xfId="0" applyAlignment="1"/>
    <xf numFmtId="0" fontId="4" fillId="0" borderId="44" xfId="0" applyFont="1" applyFill="1" applyBorder="1" applyAlignment="1">
      <alignment horizontal="center" vertical="center" shrinkToFit="1"/>
    </xf>
    <xf numFmtId="0" fontId="4" fillId="24" borderId="68" xfId="0" applyFont="1" applyFill="1" applyBorder="1" applyAlignment="1">
      <alignment vertical="center" shrinkToFit="1"/>
    </xf>
    <xf numFmtId="38" fontId="4" fillId="0" borderId="24" xfId="0" applyNumberFormat="1" applyFont="1" applyFill="1" applyBorder="1" applyAlignment="1">
      <alignment horizontal="center" vertical="center" shrinkToFit="1"/>
    </xf>
    <xf numFmtId="38" fontId="4" fillId="0" borderId="22" xfId="0" applyNumberFormat="1" applyFont="1" applyFill="1" applyBorder="1" applyAlignment="1">
      <alignment horizontal="center" vertical="center" shrinkToFit="1"/>
    </xf>
    <xf numFmtId="0" fontId="4" fillId="0" borderId="68" xfId="0" applyFont="1" applyFill="1" applyBorder="1" applyAlignment="1">
      <alignment vertical="center" shrinkToFit="1"/>
    </xf>
    <xf numFmtId="0" fontId="4" fillId="24" borderId="46"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24" borderId="68" xfId="0" applyFont="1" applyFill="1" applyBorder="1" applyAlignment="1">
      <alignment horizontal="center" vertical="center" shrinkToFit="1"/>
    </xf>
    <xf numFmtId="0" fontId="4" fillId="24" borderId="11" xfId="0" applyFont="1" applyFill="1" applyBorder="1" applyAlignment="1">
      <alignment horizontal="center" vertical="center" shrinkToFit="1"/>
    </xf>
    <xf numFmtId="0" fontId="4" fillId="6" borderId="23" xfId="0" applyFont="1" applyFill="1" applyBorder="1" applyAlignment="1">
      <alignment horizontal="center" vertical="center" shrinkToFit="1"/>
    </xf>
    <xf numFmtId="0" fontId="4" fillId="6" borderId="24" xfId="0" applyFont="1" applyFill="1" applyBorder="1" applyAlignment="1">
      <alignment horizontal="center" vertical="center" shrinkToFit="1"/>
    </xf>
    <xf numFmtId="0" fontId="4" fillId="6" borderId="22" xfId="0" applyFont="1" applyFill="1" applyBorder="1" applyAlignment="1">
      <alignment horizontal="center" vertical="center" shrinkToFit="1"/>
    </xf>
    <xf numFmtId="0" fontId="4" fillId="6" borderId="68" xfId="0" applyFont="1" applyFill="1" applyBorder="1" applyAlignment="1">
      <alignment vertical="center" shrinkToFit="1"/>
    </xf>
    <xf numFmtId="38" fontId="4" fillId="0" borderId="46" xfId="0" applyNumberFormat="1" applyFont="1" applyFill="1" applyBorder="1" applyAlignment="1">
      <alignment horizontal="center" vertical="center" shrinkToFit="1"/>
    </xf>
    <xf numFmtId="0" fontId="4" fillId="6" borderId="19"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31" fontId="5" fillId="0" borderId="51" xfId="0" applyNumberFormat="1" applyFont="1" applyFill="1" applyBorder="1" applyAlignment="1">
      <alignment horizontal="right" vertical="center"/>
    </xf>
    <xf numFmtId="38" fontId="4" fillId="24" borderId="22" xfId="0" applyNumberFormat="1" applyFont="1" applyFill="1" applyBorder="1" applyAlignment="1">
      <alignment horizontal="center" vertical="center" shrinkToFit="1"/>
    </xf>
    <xf numFmtId="38" fontId="4" fillId="24" borderId="24" xfId="0" applyNumberFormat="1" applyFont="1" applyFill="1" applyBorder="1" applyAlignment="1">
      <alignment horizontal="center" vertical="center" shrinkToFit="1"/>
    </xf>
    <xf numFmtId="3" fontId="4" fillId="0" borderId="10" xfId="0" applyNumberFormat="1" applyFont="1" applyFill="1" applyBorder="1" applyAlignment="1">
      <alignment horizontal="center" vertical="center" shrinkToFit="1"/>
    </xf>
    <xf numFmtId="0" fontId="4" fillId="24" borderId="46" xfId="0" applyNumberFormat="1" applyFont="1" applyFill="1" applyBorder="1" applyAlignment="1">
      <alignment horizontal="center" vertical="center" shrinkToFit="1"/>
    </xf>
    <xf numFmtId="0" fontId="4" fillId="24" borderId="22" xfId="0" applyNumberFormat="1"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23" xfId="0" applyNumberFormat="1" applyFont="1" applyFill="1" applyBorder="1" applyAlignment="1">
      <alignment horizontal="center" vertical="center" shrinkToFit="1"/>
    </xf>
    <xf numFmtId="0" fontId="4" fillId="6" borderId="15" xfId="0" applyFont="1" applyFill="1" applyBorder="1" applyAlignment="1">
      <alignment horizontal="center" vertical="center" shrinkToFit="1"/>
    </xf>
    <xf numFmtId="0" fontId="0" fillId="0" borderId="0" xfId="0" applyFill="1" applyAlignment="1">
      <alignment horizontal="center" shrinkToFit="1"/>
    </xf>
    <xf numFmtId="0" fontId="0" fillId="0" borderId="36" xfId="0" applyFont="1" applyFill="1" applyBorder="1" applyAlignment="1">
      <alignment horizontal="center" vertical="center"/>
    </xf>
    <xf numFmtId="0" fontId="0" fillId="24" borderId="36"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13" xfId="0" applyFill="1" applyBorder="1" applyAlignment="1">
      <alignment vertical="center"/>
    </xf>
    <xf numFmtId="0" fontId="0" fillId="0" borderId="31" xfId="0" applyFont="1" applyFill="1" applyBorder="1" applyAlignment="1">
      <alignment horizontal="center" vertical="center"/>
    </xf>
    <xf numFmtId="0" fontId="0" fillId="24" borderId="24" xfId="0" applyFont="1" applyFill="1" applyBorder="1" applyAlignment="1">
      <alignment vertical="center" wrapText="1"/>
    </xf>
    <xf numFmtId="0" fontId="0" fillId="24" borderId="22" xfId="0" applyFont="1" applyFill="1" applyBorder="1" applyAlignment="1">
      <alignment vertical="center" wrapText="1"/>
    </xf>
    <xf numFmtId="177" fontId="3" fillId="0" borderId="105" xfId="0" applyNumberFormat="1" applyFont="1" applyFill="1" applyBorder="1" applyAlignment="1">
      <alignment vertical="center"/>
    </xf>
    <xf numFmtId="177" fontId="3" fillId="0" borderId="107" xfId="0" applyNumberFormat="1" applyFont="1" applyFill="1" applyBorder="1" applyAlignment="1">
      <alignment vertical="center"/>
    </xf>
    <xf numFmtId="38" fontId="0" fillId="0" borderId="69" xfId="0" applyNumberFormat="1" applyFont="1" applyFill="1" applyBorder="1" applyAlignment="1">
      <alignment vertical="center" shrinkToFit="1"/>
    </xf>
    <xf numFmtId="38" fontId="0" fillId="0" borderId="93" xfId="0" applyNumberFormat="1" applyFont="1" applyFill="1" applyBorder="1" applyAlignment="1">
      <alignment vertical="center" shrinkToFit="1"/>
    </xf>
    <xf numFmtId="38" fontId="0" fillId="0" borderId="71" xfId="0" applyNumberFormat="1" applyFont="1" applyFill="1" applyBorder="1" applyAlignment="1">
      <alignment vertical="center" shrinkToFit="1"/>
    </xf>
    <xf numFmtId="0" fontId="3" fillId="24" borderId="24" xfId="0" applyFont="1" applyFill="1" applyBorder="1" applyAlignment="1">
      <alignment vertical="center" wrapText="1"/>
    </xf>
    <xf numFmtId="176" fontId="3" fillId="24" borderId="26" xfId="0" applyNumberFormat="1" applyFont="1" applyFill="1" applyBorder="1" applyAlignment="1">
      <alignment horizontal="right" vertical="center" wrapText="1"/>
    </xf>
    <xf numFmtId="0" fontId="3" fillId="24" borderId="22" xfId="0" applyFont="1" applyFill="1" applyBorder="1" applyAlignment="1">
      <alignment vertical="center"/>
    </xf>
    <xf numFmtId="0" fontId="3" fillId="24" borderId="22" xfId="0" applyFont="1" applyFill="1" applyBorder="1" applyAlignment="1">
      <alignment vertical="center" wrapText="1"/>
    </xf>
    <xf numFmtId="0" fontId="3" fillId="24" borderId="38" xfId="0" applyFont="1" applyFill="1" applyBorder="1" applyAlignment="1">
      <alignment horizontal="right" vertical="center"/>
    </xf>
    <xf numFmtId="0" fontId="3" fillId="24" borderId="88" xfId="0" applyFont="1" applyFill="1" applyBorder="1" applyAlignment="1">
      <alignment horizontal="left" vertical="center"/>
    </xf>
    <xf numFmtId="0" fontId="3" fillId="0" borderId="29" xfId="0" applyFont="1" applyFill="1" applyBorder="1" applyAlignment="1">
      <alignment horizontal="right" vertical="center"/>
    </xf>
    <xf numFmtId="177" fontId="3" fillId="0" borderId="33" xfId="0" applyNumberFormat="1" applyFont="1" applyFill="1" applyBorder="1" applyAlignment="1">
      <alignment horizontal="center" vertical="center" wrapText="1"/>
    </xf>
    <xf numFmtId="0" fontId="3" fillId="0" borderId="41" xfId="0" applyFont="1" applyFill="1" applyBorder="1" applyAlignment="1">
      <alignment horizontal="left" vertical="center"/>
    </xf>
    <xf numFmtId="176" fontId="3" fillId="0" borderId="67" xfId="0" applyNumberFormat="1" applyFont="1" applyFill="1" applyBorder="1" applyAlignment="1">
      <alignment horizontal="right" vertical="center"/>
    </xf>
    <xf numFmtId="38" fontId="0" fillId="0" borderId="23" xfId="0" applyNumberFormat="1" applyFont="1" applyFill="1" applyBorder="1" applyAlignment="1">
      <alignment vertical="center" shrinkToFit="1"/>
    </xf>
    <xf numFmtId="0" fontId="3" fillId="0" borderId="52" xfId="0" applyFont="1" applyFill="1" applyBorder="1" applyAlignment="1">
      <alignment horizontal="right" vertical="center"/>
    </xf>
    <xf numFmtId="177" fontId="3" fillId="0" borderId="49" xfId="0" applyNumberFormat="1" applyFont="1" applyFill="1" applyBorder="1" applyAlignment="1">
      <alignment horizontal="center" vertical="center" wrapText="1"/>
    </xf>
    <xf numFmtId="0" fontId="3" fillId="0" borderId="30" xfId="0" applyFont="1" applyFill="1" applyBorder="1" applyAlignment="1">
      <alignment horizontal="left" vertical="center"/>
    </xf>
    <xf numFmtId="38" fontId="0" fillId="0" borderId="24" xfId="0" applyNumberFormat="1" applyFont="1" applyFill="1" applyBorder="1" applyAlignment="1">
      <alignment vertical="center" shrinkToFit="1"/>
    </xf>
    <xf numFmtId="193" fontId="0" fillId="0" borderId="24" xfId="0" applyNumberFormat="1" applyFont="1" applyFill="1" applyBorder="1" applyAlignment="1">
      <alignment vertical="center" wrapText="1"/>
    </xf>
    <xf numFmtId="176" fontId="3" fillId="0" borderId="26" xfId="0" applyNumberFormat="1" applyFont="1" applyFill="1" applyBorder="1" applyAlignment="1">
      <alignment horizontal="right" vertical="center" wrapText="1"/>
    </xf>
    <xf numFmtId="38" fontId="0" fillId="0" borderId="22" xfId="0" applyNumberFormat="1" applyFont="1" applyFill="1" applyBorder="1" applyAlignment="1">
      <alignment vertical="center" shrinkToFit="1"/>
    </xf>
    <xf numFmtId="193" fontId="0" fillId="0" borderId="22" xfId="0" applyNumberFormat="1" applyFont="1" applyFill="1" applyBorder="1" applyAlignment="1">
      <alignment vertical="center" wrapText="1"/>
    </xf>
    <xf numFmtId="0" fontId="3" fillId="0" borderId="38" xfId="0" applyFont="1" applyFill="1" applyBorder="1" applyAlignment="1">
      <alignment horizontal="right" vertical="center"/>
    </xf>
    <xf numFmtId="177" fontId="3" fillId="0" borderId="37" xfId="0" applyNumberFormat="1" applyFont="1" applyFill="1" applyBorder="1" applyAlignment="1">
      <alignment horizontal="center" vertical="center" wrapText="1"/>
    </xf>
    <xf numFmtId="0" fontId="3" fillId="0" borderId="88" xfId="0" applyFont="1" applyFill="1" applyBorder="1" applyAlignment="1">
      <alignment horizontal="left" vertical="center"/>
    </xf>
    <xf numFmtId="0" fontId="3" fillId="0" borderId="22" xfId="0" applyFont="1" applyFill="1" applyBorder="1" applyAlignment="1">
      <alignment horizontal="right" vertical="center" wrapText="1"/>
    </xf>
    <xf numFmtId="176" fontId="3" fillId="0" borderId="27" xfId="0" applyNumberFormat="1" applyFont="1" applyFill="1" applyBorder="1" applyAlignment="1">
      <alignment horizontal="right" vertical="center" wrapText="1"/>
    </xf>
    <xf numFmtId="38" fontId="0" fillId="24" borderId="24" xfId="0" applyNumberFormat="1" applyFont="1" applyFill="1" applyBorder="1" applyAlignment="1">
      <alignment vertical="center" shrinkToFit="1"/>
    </xf>
    <xf numFmtId="38" fontId="3" fillId="24" borderId="24" xfId="0" applyNumberFormat="1" applyFont="1" applyFill="1" applyBorder="1" applyAlignment="1">
      <alignment vertical="center" wrapText="1"/>
    </xf>
    <xf numFmtId="177" fontId="3" fillId="24" borderId="29" xfId="0" applyNumberFormat="1" applyFont="1" applyFill="1" applyBorder="1" applyAlignment="1">
      <alignment horizontal="right" vertical="center" wrapText="1"/>
    </xf>
    <xf numFmtId="38" fontId="0" fillId="24" borderId="22" xfId="0" applyNumberFormat="1" applyFont="1" applyFill="1" applyBorder="1" applyAlignment="1">
      <alignment vertical="center" shrinkToFit="1"/>
    </xf>
    <xf numFmtId="38" fontId="3" fillId="24" borderId="22" xfId="0" applyNumberFormat="1" applyFont="1" applyFill="1" applyBorder="1" applyAlignment="1">
      <alignment vertical="center" wrapText="1"/>
    </xf>
    <xf numFmtId="177" fontId="3" fillId="24" borderId="38" xfId="0" applyNumberFormat="1" applyFont="1" applyFill="1" applyBorder="1" applyAlignment="1">
      <alignment horizontal="right" vertical="center" wrapText="1"/>
    </xf>
    <xf numFmtId="0" fontId="3" fillId="24" borderId="22" xfId="0" applyFont="1" applyFill="1" applyBorder="1" applyAlignment="1">
      <alignment horizontal="right" vertical="center" wrapText="1"/>
    </xf>
    <xf numFmtId="176" fontId="3" fillId="24" borderId="27" xfId="0" applyNumberFormat="1" applyFont="1" applyFill="1" applyBorder="1" applyAlignment="1">
      <alignment horizontal="right" vertical="center" wrapText="1"/>
    </xf>
    <xf numFmtId="177" fontId="3" fillId="0" borderId="52" xfId="0" applyNumberFormat="1" applyFont="1" applyFill="1" applyBorder="1" applyAlignment="1">
      <alignment horizontal="right" vertical="center" wrapText="1"/>
    </xf>
    <xf numFmtId="177" fontId="3" fillId="0" borderId="49" xfId="0" applyNumberFormat="1" applyFont="1" applyFill="1" applyBorder="1" applyAlignment="1">
      <alignment vertical="center"/>
    </xf>
    <xf numFmtId="177" fontId="3" fillId="0" borderId="30" xfId="0" applyNumberFormat="1" applyFont="1" applyFill="1" applyBorder="1" applyAlignment="1">
      <alignment vertical="center"/>
    </xf>
    <xf numFmtId="177" fontId="3" fillId="0" borderId="29" xfId="0" applyNumberFormat="1" applyFont="1" applyFill="1" applyBorder="1" applyAlignment="1">
      <alignment horizontal="right" vertical="center" wrapText="1"/>
    </xf>
    <xf numFmtId="177" fontId="3" fillId="0" borderId="33" xfId="0" applyNumberFormat="1" applyFont="1" applyFill="1" applyBorder="1" applyAlignment="1">
      <alignment vertical="center"/>
    </xf>
    <xf numFmtId="177" fontId="3" fillId="0" borderId="41" xfId="0" applyNumberFormat="1" applyFont="1" applyFill="1" applyBorder="1" applyAlignment="1">
      <alignment vertical="center"/>
    </xf>
    <xf numFmtId="177" fontId="3" fillId="0" borderId="38" xfId="0" applyNumberFormat="1" applyFont="1" applyFill="1" applyBorder="1" applyAlignment="1">
      <alignment horizontal="right" vertical="center" wrapText="1"/>
    </xf>
    <xf numFmtId="177" fontId="3" fillId="0" borderId="37" xfId="0" applyNumberFormat="1" applyFont="1" applyFill="1" applyBorder="1" applyAlignment="1">
      <alignment vertical="center"/>
    </xf>
    <xf numFmtId="177" fontId="3" fillId="0" borderId="88" xfId="0" applyNumberFormat="1" applyFont="1" applyFill="1" applyBorder="1" applyAlignment="1">
      <alignment vertical="center"/>
    </xf>
    <xf numFmtId="176" fontId="3" fillId="24" borderId="27" xfId="0" applyNumberFormat="1" applyFont="1" applyFill="1" applyBorder="1" applyAlignment="1">
      <alignment horizontal="right" vertical="center"/>
    </xf>
    <xf numFmtId="193" fontId="0" fillId="0" borderId="23" xfId="0" applyNumberFormat="1" applyFont="1" applyFill="1" applyBorder="1" applyAlignment="1">
      <alignment vertical="center" shrinkToFit="1"/>
    </xf>
    <xf numFmtId="193" fontId="0" fillId="0" borderId="24" xfId="0" applyNumberFormat="1" applyFont="1" applyFill="1" applyBorder="1" applyAlignment="1">
      <alignment vertical="center" shrinkToFit="1"/>
    </xf>
    <xf numFmtId="193" fontId="0" fillId="0" borderId="22" xfId="0" applyNumberFormat="1" applyFont="1" applyFill="1" applyBorder="1" applyAlignment="1">
      <alignment vertical="center" shrinkToFit="1"/>
    </xf>
    <xf numFmtId="176" fontId="3" fillId="0" borderId="27" xfId="0" applyNumberFormat="1" applyFont="1" applyFill="1" applyBorder="1" applyAlignment="1">
      <alignment horizontal="right" vertical="center"/>
    </xf>
    <xf numFmtId="177" fontId="3" fillId="0" borderId="38" xfId="0" applyNumberFormat="1" applyFont="1" applyFill="1" applyBorder="1" applyAlignment="1">
      <alignment horizontal="right" vertical="center"/>
    </xf>
    <xf numFmtId="193" fontId="0" fillId="24" borderId="23" xfId="0" applyNumberFormat="1" applyFont="1" applyFill="1" applyBorder="1" applyAlignment="1">
      <alignment vertical="center" wrapText="1"/>
    </xf>
    <xf numFmtId="193" fontId="5" fillId="24" borderId="23" xfId="0" applyNumberFormat="1" applyFont="1" applyFill="1" applyBorder="1" applyAlignment="1">
      <alignment vertical="center" wrapText="1"/>
    </xf>
    <xf numFmtId="193" fontId="5" fillId="24" borderId="24" xfId="0" applyNumberFormat="1" applyFont="1" applyFill="1" applyBorder="1" applyAlignment="1">
      <alignment vertical="center" wrapText="1"/>
    </xf>
    <xf numFmtId="176" fontId="3" fillId="24" borderId="26" xfId="0" applyNumberFormat="1" applyFont="1" applyFill="1" applyBorder="1" applyAlignment="1">
      <alignment horizontal="right" vertical="center"/>
    </xf>
    <xf numFmtId="193" fontId="5" fillId="24" borderId="22" xfId="0" applyNumberFormat="1" applyFont="1" applyFill="1" applyBorder="1" applyAlignment="1">
      <alignment vertical="center" wrapText="1"/>
    </xf>
    <xf numFmtId="0" fontId="3" fillId="0" borderId="23" xfId="0" applyFont="1" applyFill="1" applyBorder="1" applyAlignment="1">
      <alignment vertical="center"/>
    </xf>
    <xf numFmtId="176" fontId="3" fillId="0" borderId="25" xfId="0" applyNumberFormat="1" applyFont="1" applyFill="1" applyBorder="1" applyAlignment="1">
      <alignment vertical="center"/>
    </xf>
    <xf numFmtId="0" fontId="3" fillId="0" borderId="24" xfId="0" applyFont="1" applyFill="1" applyBorder="1" applyAlignment="1">
      <alignment vertical="center"/>
    </xf>
    <xf numFmtId="176" fontId="3" fillId="0" borderId="26" xfId="0" applyNumberFormat="1" applyFont="1" applyFill="1" applyBorder="1" applyAlignment="1">
      <alignment vertical="center"/>
    </xf>
    <xf numFmtId="0" fontId="3" fillId="0" borderId="22" xfId="0" applyFont="1" applyFill="1" applyBorder="1" applyAlignment="1">
      <alignment vertical="center"/>
    </xf>
    <xf numFmtId="176" fontId="3" fillId="0" borderId="27" xfId="0" applyNumberFormat="1" applyFont="1" applyFill="1" applyBorder="1" applyAlignment="1">
      <alignment vertical="center"/>
    </xf>
    <xf numFmtId="193" fontId="3" fillId="24" borderId="24" xfId="0" applyNumberFormat="1" applyFont="1" applyFill="1" applyBorder="1" applyAlignment="1">
      <alignment vertical="center" wrapText="1"/>
    </xf>
    <xf numFmtId="193" fontId="3" fillId="24" borderId="22" xfId="0" applyNumberFormat="1" applyFont="1" applyFill="1" applyBorder="1" applyAlignment="1">
      <alignment vertical="center" wrapText="1"/>
    </xf>
    <xf numFmtId="0" fontId="0" fillId="0" borderId="46" xfId="0" applyFont="1" applyFill="1" applyBorder="1" applyAlignment="1">
      <alignment horizontal="center" vertical="center"/>
    </xf>
    <xf numFmtId="193" fontId="0" fillId="0" borderId="46" xfId="0" applyNumberFormat="1" applyFont="1" applyFill="1" applyBorder="1" applyAlignment="1">
      <alignment vertical="center" shrinkToFit="1"/>
    </xf>
    <xf numFmtId="193" fontId="0" fillId="0" borderId="46" xfId="0" applyNumberFormat="1" applyFont="1" applyFill="1" applyBorder="1" applyAlignment="1">
      <alignment vertical="center" wrapText="1"/>
    </xf>
    <xf numFmtId="0" fontId="3" fillId="0" borderId="46" xfId="0" applyFont="1" applyFill="1" applyBorder="1" applyAlignment="1">
      <alignment horizontal="right" vertical="center"/>
    </xf>
    <xf numFmtId="0" fontId="3" fillId="0" borderId="46" xfId="0" applyFont="1" applyFill="1" applyBorder="1" applyAlignment="1">
      <alignment vertical="center"/>
    </xf>
    <xf numFmtId="176" fontId="3" fillId="0" borderId="55" xfId="0" applyNumberFormat="1" applyFont="1" applyFill="1" applyBorder="1" applyAlignment="1">
      <alignment vertical="center"/>
    </xf>
    <xf numFmtId="193" fontId="0" fillId="24" borderId="23" xfId="0" applyNumberFormat="1" applyFont="1" applyFill="1" applyBorder="1" applyAlignment="1">
      <alignment vertical="center" shrinkToFit="1"/>
    </xf>
    <xf numFmtId="176" fontId="3" fillId="24" borderId="25" xfId="0" applyNumberFormat="1" applyFont="1" applyFill="1" applyBorder="1" applyAlignment="1">
      <alignment vertical="center"/>
    </xf>
    <xf numFmtId="193" fontId="0" fillId="24" borderId="24" xfId="0" applyNumberFormat="1" applyFont="1" applyFill="1" applyBorder="1" applyAlignment="1">
      <alignment vertical="center" shrinkToFit="1"/>
    </xf>
    <xf numFmtId="193" fontId="5" fillId="24" borderId="24" xfId="0" applyNumberFormat="1" applyFont="1" applyFill="1" applyBorder="1" applyAlignment="1">
      <alignment horizontal="left" vertical="center" wrapText="1"/>
    </xf>
    <xf numFmtId="176" fontId="3" fillId="24" borderId="26" xfId="0" applyNumberFormat="1" applyFont="1" applyFill="1" applyBorder="1" applyAlignment="1">
      <alignment vertical="center"/>
    </xf>
    <xf numFmtId="193" fontId="0" fillId="24" borderId="22" xfId="0" applyNumberFormat="1" applyFont="1" applyFill="1" applyBorder="1" applyAlignment="1">
      <alignment vertical="center" shrinkToFit="1"/>
    </xf>
    <xf numFmtId="193" fontId="5" fillId="24" borderId="22" xfId="0" applyNumberFormat="1" applyFont="1" applyFill="1" applyBorder="1" applyAlignment="1">
      <alignment horizontal="left" vertical="center" wrapText="1"/>
    </xf>
    <xf numFmtId="176" fontId="3" fillId="24" borderId="27" xfId="0" applyNumberFormat="1" applyFont="1" applyFill="1" applyBorder="1" applyAlignment="1">
      <alignment vertical="center"/>
    </xf>
    <xf numFmtId="177" fontId="3" fillId="24" borderId="30" xfId="0" applyNumberFormat="1" applyFont="1" applyFill="1" applyBorder="1" applyAlignment="1">
      <alignment horizontal="left" vertical="center" wrapText="1"/>
    </xf>
    <xf numFmtId="177" fontId="3" fillId="24" borderId="41" xfId="0" applyNumberFormat="1" applyFont="1" applyFill="1" applyBorder="1" applyAlignment="1">
      <alignment horizontal="left" vertical="center" wrapText="1"/>
    </xf>
    <xf numFmtId="177" fontId="3" fillId="24" borderId="88" xfId="0" applyNumberFormat="1" applyFont="1" applyFill="1" applyBorder="1" applyAlignment="1">
      <alignment horizontal="left" vertical="center" wrapText="1"/>
    </xf>
    <xf numFmtId="0" fontId="0" fillId="0" borderId="14" xfId="0" applyFont="1" applyFill="1" applyBorder="1" applyAlignment="1">
      <alignment horizontal="center" vertical="center"/>
    </xf>
    <xf numFmtId="177" fontId="3" fillId="0" borderId="77" xfId="0" applyNumberFormat="1" applyFont="1" applyFill="1" applyBorder="1" applyAlignment="1">
      <alignment horizontal="left" vertical="center" wrapText="1"/>
    </xf>
    <xf numFmtId="176" fontId="3" fillId="6" borderId="67" xfId="0" applyNumberFormat="1" applyFont="1" applyFill="1" applyBorder="1" applyAlignment="1">
      <alignment horizontal="right" vertical="center"/>
    </xf>
    <xf numFmtId="193" fontId="0" fillId="6" borderId="23" xfId="0" applyNumberFormat="1" applyFont="1" applyFill="1" applyBorder="1" applyAlignment="1">
      <alignment vertical="center" shrinkToFit="1"/>
    </xf>
    <xf numFmtId="193" fontId="0" fillId="6" borderId="23" xfId="0" applyNumberFormat="1" applyFont="1" applyFill="1" applyBorder="1" applyAlignment="1">
      <alignment vertical="center" wrapText="1"/>
    </xf>
    <xf numFmtId="0" fontId="3" fillId="6" borderId="49" xfId="0" applyFont="1" applyFill="1" applyBorder="1" applyAlignment="1">
      <alignment vertical="center"/>
    </xf>
    <xf numFmtId="177" fontId="3" fillId="6" borderId="30" xfId="0" applyNumberFormat="1" applyFont="1" applyFill="1" applyBorder="1" applyAlignment="1">
      <alignment vertical="center"/>
    </xf>
    <xf numFmtId="0" fontId="3" fillId="6" borderId="23" xfId="0" applyFont="1" applyFill="1" applyBorder="1" applyAlignment="1">
      <alignment vertical="center"/>
    </xf>
    <xf numFmtId="176" fontId="3" fillId="6" borderId="25" xfId="0" applyNumberFormat="1" applyFont="1" applyFill="1" applyBorder="1" applyAlignment="1">
      <alignment vertical="center"/>
    </xf>
    <xf numFmtId="193" fontId="0" fillId="6" borderId="24" xfId="0" applyNumberFormat="1" applyFont="1" applyFill="1" applyBorder="1" applyAlignment="1">
      <alignment vertical="center" shrinkToFit="1"/>
    </xf>
    <xf numFmtId="193" fontId="0" fillId="6" borderId="24" xfId="0" applyNumberFormat="1" applyFont="1" applyFill="1" applyBorder="1" applyAlignment="1">
      <alignment vertical="center" wrapText="1"/>
    </xf>
    <xf numFmtId="0" fontId="3" fillId="6" borderId="33" xfId="0" applyFont="1" applyFill="1" applyBorder="1" applyAlignment="1">
      <alignment vertical="center"/>
    </xf>
    <xf numFmtId="177" fontId="3" fillId="6" borderId="41" xfId="0" applyNumberFormat="1" applyFont="1" applyFill="1" applyBorder="1" applyAlignment="1">
      <alignment vertical="center"/>
    </xf>
    <xf numFmtId="0" fontId="3" fillId="6" borderId="24" xfId="0" applyFont="1" applyFill="1" applyBorder="1" applyAlignment="1">
      <alignment horizontal="right" vertical="center"/>
    </xf>
    <xf numFmtId="0" fontId="3" fillId="6" borderId="24" xfId="0" applyFont="1" applyFill="1" applyBorder="1" applyAlignment="1">
      <alignment vertical="center"/>
    </xf>
    <xf numFmtId="176" fontId="3" fillId="6" borderId="26" xfId="0" applyNumberFormat="1" applyFont="1" applyFill="1" applyBorder="1" applyAlignment="1">
      <alignment vertical="center"/>
    </xf>
    <xf numFmtId="193" fontId="0" fillId="6" borderId="22" xfId="0" applyNumberFormat="1" applyFont="1" applyFill="1" applyBorder="1" applyAlignment="1">
      <alignment vertical="center" shrinkToFit="1"/>
    </xf>
    <xf numFmtId="193" fontId="0" fillId="6" borderId="22" xfId="0" applyNumberFormat="1" applyFont="1" applyFill="1" applyBorder="1" applyAlignment="1">
      <alignment vertical="center" wrapText="1"/>
    </xf>
    <xf numFmtId="0" fontId="3" fillId="6" borderId="37" xfId="0" applyFont="1" applyFill="1" applyBorder="1" applyAlignment="1">
      <alignment vertical="center"/>
    </xf>
    <xf numFmtId="177" fontId="3" fillId="6" borderId="88" xfId="0" applyNumberFormat="1" applyFont="1" applyFill="1" applyBorder="1" applyAlignment="1">
      <alignment vertical="center"/>
    </xf>
    <xf numFmtId="0" fontId="3" fillId="6" borderId="22" xfId="0" applyFont="1" applyFill="1" applyBorder="1" applyAlignment="1">
      <alignment vertical="center"/>
    </xf>
    <xf numFmtId="176" fontId="3" fillId="6" borderId="27" xfId="0" applyNumberFormat="1" applyFont="1" applyFill="1" applyBorder="1" applyAlignment="1">
      <alignment vertical="center"/>
    </xf>
    <xf numFmtId="177" fontId="3" fillId="6" borderId="52" xfId="0" applyNumberFormat="1" applyFont="1" applyFill="1" applyBorder="1" applyAlignment="1">
      <alignment horizontal="right" vertical="center"/>
    </xf>
    <xf numFmtId="177" fontId="3" fillId="6" borderId="29" xfId="0" applyNumberFormat="1" applyFont="1" applyFill="1" applyBorder="1" applyAlignment="1">
      <alignment horizontal="right" vertical="center"/>
    </xf>
    <xf numFmtId="177" fontId="3" fillId="6" borderId="38" xfId="0" applyNumberFormat="1" applyFont="1" applyFill="1" applyBorder="1" applyAlignment="1">
      <alignment horizontal="right" vertical="center"/>
    </xf>
    <xf numFmtId="38" fontId="0" fillId="0" borderId="23" xfId="0" applyNumberFormat="1" applyFont="1" applyFill="1" applyBorder="1" applyAlignment="1">
      <alignment vertical="center"/>
    </xf>
    <xf numFmtId="38" fontId="0" fillId="0" borderId="23" xfId="0" applyNumberFormat="1" applyFont="1" applyFill="1" applyBorder="1" applyAlignment="1">
      <alignment vertical="center" wrapText="1"/>
    </xf>
    <xf numFmtId="38" fontId="0" fillId="0" borderId="22" xfId="0" applyNumberFormat="1" applyFont="1" applyFill="1" applyBorder="1" applyAlignment="1">
      <alignment vertical="center"/>
    </xf>
    <xf numFmtId="38" fontId="0" fillId="0" borderId="22" xfId="0" applyNumberFormat="1" applyFont="1" applyFill="1" applyBorder="1" applyAlignment="1">
      <alignment vertical="center" wrapText="1"/>
    </xf>
    <xf numFmtId="0" fontId="0" fillId="0" borderId="0" xfId="0" quotePrefix="1" applyAlignment="1">
      <alignment horizontal="right" vertical="center"/>
    </xf>
    <xf numFmtId="0" fontId="0" fillId="0" borderId="0" xfId="0" applyAlignment="1">
      <alignment vertical="center"/>
    </xf>
    <xf numFmtId="198" fontId="0" fillId="0" borderId="0" xfId="0" applyNumberFormat="1" applyAlignment="1"/>
    <xf numFmtId="199" fontId="0" fillId="0" borderId="0" xfId="0" applyNumberFormat="1" applyAlignment="1">
      <alignment vertical="top"/>
    </xf>
    <xf numFmtId="38" fontId="36" fillId="27" borderId="57" xfId="35" applyFont="1" applyFill="1" applyBorder="1" applyAlignment="1">
      <alignment vertical="center"/>
    </xf>
    <xf numFmtId="38" fontId="36" fillId="27" borderId="53" xfId="35" applyFont="1" applyFill="1" applyBorder="1" applyAlignment="1">
      <alignment vertical="center"/>
    </xf>
    <xf numFmtId="38" fontId="36" fillId="27" borderId="15" xfId="35" applyFont="1" applyFill="1" applyBorder="1" applyAlignment="1">
      <alignment vertical="center"/>
    </xf>
    <xf numFmtId="38" fontId="36" fillId="27" borderId="10" xfId="35" applyFont="1" applyFill="1" applyBorder="1" applyAlignment="1">
      <alignment vertical="center"/>
    </xf>
    <xf numFmtId="38" fontId="36" fillId="27" borderId="11" xfId="35" applyFont="1" applyFill="1" applyBorder="1" applyAlignment="1">
      <alignment vertical="center"/>
    </xf>
    <xf numFmtId="3" fontId="36" fillId="27" borderId="64" xfId="0" applyNumberFormat="1" applyFont="1" applyFill="1" applyBorder="1" applyAlignment="1">
      <alignment vertical="center"/>
    </xf>
    <xf numFmtId="0" fontId="4" fillId="0" borderId="28" xfId="0" applyFont="1" applyFill="1" applyBorder="1" applyAlignment="1">
      <alignment horizontal="center" vertical="center"/>
    </xf>
    <xf numFmtId="0" fontId="3" fillId="0" borderId="6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1" xfId="0" applyFont="1" applyFill="1" applyBorder="1" applyAlignment="1">
      <alignment horizontal="center" vertical="center"/>
    </xf>
    <xf numFmtId="0" fontId="0" fillId="0" borderId="0" xfId="0" applyAlignment="1"/>
    <xf numFmtId="200" fontId="0" fillId="26" borderId="24" xfId="0" applyNumberFormat="1" applyFont="1" applyFill="1" applyBorder="1" applyAlignment="1">
      <alignment vertical="center"/>
    </xf>
    <xf numFmtId="201" fontId="0" fillId="26" borderId="24" xfId="0" applyNumberFormat="1" applyFont="1" applyFill="1" applyBorder="1" applyAlignment="1">
      <alignment vertical="center"/>
    </xf>
    <xf numFmtId="205" fontId="0" fillId="26" borderId="24" xfId="0" applyNumberFormat="1" applyFont="1" applyFill="1" applyBorder="1" applyAlignment="1">
      <alignment vertical="center"/>
    </xf>
    <xf numFmtId="193" fontId="0" fillId="0" borderId="19" xfId="0" applyNumberFormat="1" applyFont="1" applyFill="1" applyBorder="1" applyAlignment="1">
      <alignment vertical="center" wrapText="1"/>
    </xf>
    <xf numFmtId="201" fontId="0" fillId="26" borderId="23" xfId="0" applyNumberFormat="1" applyFont="1" applyFill="1" applyBorder="1" applyAlignment="1">
      <alignment vertical="center"/>
    </xf>
    <xf numFmtId="201" fontId="0" fillId="26" borderId="22" xfId="0" applyNumberFormat="1" applyFont="1" applyFill="1" applyBorder="1" applyAlignment="1">
      <alignment vertical="center"/>
    </xf>
    <xf numFmtId="205" fontId="0" fillId="26" borderId="10" xfId="0" applyNumberFormat="1" applyFont="1" applyFill="1" applyBorder="1" applyAlignment="1">
      <alignment vertical="center"/>
    </xf>
    <xf numFmtId="193" fontId="0" fillId="24" borderId="10" xfId="0" applyNumberFormat="1" applyFont="1" applyFill="1" applyBorder="1" applyAlignment="1">
      <alignment vertical="center" wrapText="1"/>
    </xf>
    <xf numFmtId="205" fontId="0" fillId="26" borderId="23" xfId="0" applyNumberFormat="1" applyFont="1" applyFill="1" applyBorder="1" applyAlignment="1">
      <alignment vertical="center"/>
    </xf>
    <xf numFmtId="205" fontId="0" fillId="26" borderId="22" xfId="0" applyNumberFormat="1" applyFont="1" applyFill="1" applyBorder="1" applyAlignment="1">
      <alignment vertical="center"/>
    </xf>
    <xf numFmtId="200" fontId="0" fillId="0" borderId="15" xfId="0" applyNumberFormat="1" applyFont="1" applyFill="1" applyBorder="1" applyAlignment="1">
      <alignment vertical="center"/>
    </xf>
    <xf numFmtId="200" fontId="0" fillId="24" borderId="15" xfId="0" applyNumberFormat="1" applyFont="1" applyFill="1" applyBorder="1" applyAlignment="1">
      <alignment vertical="center"/>
    </xf>
    <xf numFmtId="200" fontId="0" fillId="6" borderId="23" xfId="0" applyNumberFormat="1" applyFont="1" applyFill="1" applyBorder="1" applyAlignment="1">
      <alignment vertical="center"/>
    </xf>
    <xf numFmtId="200" fontId="0" fillId="6" borderId="24" xfId="0" applyNumberFormat="1" applyFont="1" applyFill="1" applyBorder="1" applyAlignment="1">
      <alignment vertical="center"/>
    </xf>
    <xf numFmtId="200" fontId="0" fillId="6" borderId="22" xfId="0" applyNumberFormat="1" applyFont="1" applyFill="1" applyBorder="1" applyAlignment="1">
      <alignment vertical="center"/>
    </xf>
    <xf numFmtId="200" fontId="0" fillId="0" borderId="23" xfId="0" applyNumberFormat="1" applyFont="1" applyFill="1" applyBorder="1" applyAlignment="1">
      <alignment vertical="center"/>
    </xf>
    <xf numFmtId="200" fontId="0" fillId="0" borderId="22" xfId="0" applyNumberFormat="1" applyFont="1" applyFill="1" applyBorder="1" applyAlignment="1">
      <alignment vertical="center"/>
    </xf>
    <xf numFmtId="0" fontId="0" fillId="0" borderId="62" xfId="0" applyFont="1" applyFill="1" applyBorder="1" applyAlignment="1">
      <alignment horizontal="center" vertical="center"/>
    </xf>
    <xf numFmtId="0" fontId="0" fillId="0" borderId="0" xfId="0" applyAlignment="1">
      <alignment horizontal="right"/>
    </xf>
    <xf numFmtId="0" fontId="0" fillId="0" borderId="0" xfId="0" applyAlignment="1">
      <alignment horizontal="center"/>
    </xf>
    <xf numFmtId="189" fontId="0" fillId="0" borderId="0" xfId="0" applyNumberFormat="1" applyFill="1" applyAlignment="1"/>
    <xf numFmtId="189" fontId="4" fillId="0" borderId="31" xfId="0" applyNumberFormat="1" applyFont="1" applyFill="1" applyBorder="1" applyAlignment="1">
      <alignment horizontal="center" vertical="center" wrapText="1"/>
    </xf>
    <xf numFmtId="189" fontId="4" fillId="0" borderId="31" xfId="35" applyNumberFormat="1" applyFont="1" applyFill="1" applyBorder="1" applyAlignment="1">
      <alignment horizontal="center" vertical="center" wrapText="1" shrinkToFit="1"/>
    </xf>
    <xf numFmtId="189" fontId="4" fillId="0" borderId="31" xfId="35" applyNumberFormat="1" applyFont="1" applyFill="1" applyBorder="1" applyAlignment="1">
      <alignment horizontal="center" vertical="center" wrapText="1"/>
    </xf>
    <xf numFmtId="189" fontId="4" fillId="0" borderId="40" xfId="0" applyNumberFormat="1" applyFont="1" applyFill="1" applyBorder="1" applyAlignment="1">
      <alignment horizontal="center" vertical="center"/>
    </xf>
    <xf numFmtId="189" fontId="3" fillId="0" borderId="44" xfId="35" applyNumberFormat="1" applyFont="1" applyFill="1" applyBorder="1" applyAlignment="1">
      <alignment horizontal="center" vertical="center"/>
    </xf>
    <xf numFmtId="189" fontId="3" fillId="0" borderId="44" xfId="35" applyNumberFormat="1" applyFont="1" applyFill="1" applyBorder="1" applyAlignment="1">
      <alignment horizontal="right" vertical="center"/>
    </xf>
    <xf numFmtId="189" fontId="0" fillId="0" borderId="0" xfId="0" applyNumberFormat="1" applyFill="1" applyAlignment="1">
      <alignment vertical="center"/>
    </xf>
    <xf numFmtId="189" fontId="3" fillId="24" borderId="23" xfId="35" applyNumberFormat="1" applyFont="1" applyFill="1" applyBorder="1" applyAlignment="1">
      <alignment horizontal="center" vertical="center"/>
    </xf>
    <xf numFmtId="189" fontId="3" fillId="24" borderId="23" xfId="35" applyNumberFormat="1" applyFont="1" applyFill="1" applyBorder="1" applyAlignment="1">
      <alignment horizontal="right" vertical="center"/>
    </xf>
    <xf numFmtId="189" fontId="3" fillId="24" borderId="30" xfId="35" applyNumberFormat="1" applyFont="1" applyFill="1" applyBorder="1" applyAlignment="1">
      <alignment horizontal="center" vertical="center"/>
    </xf>
    <xf numFmtId="189" fontId="3" fillId="24" borderId="10" xfId="0" applyNumberFormat="1" applyFont="1" applyFill="1" applyBorder="1" applyAlignment="1">
      <alignment horizontal="center" vertical="center"/>
    </xf>
    <xf numFmtId="189" fontId="3" fillId="24" borderId="10" xfId="0" applyNumberFormat="1" applyFont="1" applyFill="1" applyBorder="1" applyAlignment="1">
      <alignment horizontal="right" vertical="center"/>
    </xf>
    <xf numFmtId="189" fontId="3" fillId="24" borderId="10" xfId="35" applyNumberFormat="1" applyFont="1" applyFill="1" applyBorder="1" applyAlignment="1">
      <alignment horizontal="right" vertical="center"/>
    </xf>
    <xf numFmtId="189" fontId="3" fillId="0" borderId="23" xfId="0" applyNumberFormat="1" applyFont="1" applyFill="1" applyBorder="1" applyAlignment="1">
      <alignment horizontal="right" vertical="center"/>
    </xf>
    <xf numFmtId="189" fontId="3" fillId="0" borderId="24" xfId="0" applyNumberFormat="1" applyFont="1" applyFill="1" applyBorder="1" applyAlignment="1">
      <alignment horizontal="right" vertical="center"/>
    </xf>
    <xf numFmtId="189" fontId="3" fillId="0" borderId="22" xfId="0" applyNumberFormat="1" applyFont="1" applyFill="1" applyBorder="1" applyAlignment="1">
      <alignment horizontal="right" vertical="center"/>
    </xf>
    <xf numFmtId="0" fontId="3" fillId="0" borderId="10" xfId="0" applyFont="1" applyBorder="1" applyAlignment="1">
      <alignment horizontal="center" vertical="center"/>
    </xf>
    <xf numFmtId="189" fontId="3" fillId="0" borderId="10" xfId="0" applyNumberFormat="1" applyFont="1" applyFill="1" applyBorder="1" applyAlignment="1">
      <alignment horizontal="center" vertical="center"/>
    </xf>
    <xf numFmtId="189" fontId="3" fillId="0" borderId="10" xfId="35" applyNumberFormat="1" applyFont="1" applyFill="1" applyBorder="1" applyAlignment="1">
      <alignment horizontal="right" vertical="center"/>
    </xf>
    <xf numFmtId="189" fontId="3" fillId="24" borderId="52" xfId="35" applyNumberFormat="1" applyFont="1" applyFill="1" applyBorder="1" applyAlignment="1">
      <alignment horizontal="right" vertical="center"/>
    </xf>
    <xf numFmtId="189" fontId="3" fillId="24" borderId="15" xfId="0" applyNumberFormat="1" applyFont="1" applyFill="1" applyBorder="1" applyAlignment="1">
      <alignment horizontal="center" vertical="center"/>
    </xf>
    <xf numFmtId="189" fontId="3" fillId="0" borderId="10" xfId="35" applyNumberFormat="1" applyFont="1" applyFill="1" applyBorder="1" applyAlignment="1">
      <alignment horizontal="center" vertical="center"/>
    </xf>
    <xf numFmtId="189" fontId="3" fillId="24" borderId="10" xfId="35" applyNumberFormat="1" applyFont="1" applyFill="1" applyBorder="1" applyAlignment="1">
      <alignment horizontal="center" vertical="center"/>
    </xf>
    <xf numFmtId="189" fontId="3" fillId="6" borderId="10" xfId="35" applyNumberFormat="1" applyFont="1" applyFill="1" applyBorder="1" applyAlignment="1">
      <alignment horizontal="center" vertical="center"/>
    </xf>
    <xf numFmtId="189" fontId="3" fillId="6" borderId="10" xfId="35" applyNumberFormat="1" applyFont="1" applyFill="1" applyBorder="1" applyAlignment="1">
      <alignment horizontal="right" vertical="center"/>
    </xf>
    <xf numFmtId="189" fontId="3" fillId="0" borderId="23" xfId="0" applyNumberFormat="1" applyFont="1" applyFill="1" applyBorder="1" applyAlignment="1">
      <alignment horizontal="center" vertical="center"/>
    </xf>
    <xf numFmtId="189" fontId="3" fillId="6" borderId="23" xfId="35" applyNumberFormat="1" applyFont="1" applyFill="1" applyBorder="1" applyAlignment="1">
      <alignment horizontal="center" vertical="center"/>
    </xf>
    <xf numFmtId="189" fontId="3" fillId="6" borderId="10" xfId="35" applyNumberFormat="1" applyFont="1" applyFill="1" applyBorder="1" applyAlignment="1">
      <alignment vertical="center"/>
    </xf>
    <xf numFmtId="189" fontId="3" fillId="0" borderId="10" xfId="35" applyNumberFormat="1" applyFont="1" applyFill="1" applyBorder="1" applyAlignment="1">
      <alignment vertical="center"/>
    </xf>
    <xf numFmtId="189" fontId="3" fillId="0" borderId="45" xfId="0" applyNumberFormat="1" applyFont="1" applyFill="1" applyBorder="1" applyAlignment="1">
      <alignment horizontal="center"/>
    </xf>
    <xf numFmtId="189" fontId="3" fillId="26" borderId="10" xfId="35" applyNumberFormat="1" applyFont="1" applyFill="1" applyBorder="1" applyAlignment="1">
      <alignment horizontal="right" vertical="center"/>
    </xf>
    <xf numFmtId="189" fontId="3" fillId="26" borderId="10" xfId="0" applyNumberFormat="1" applyFont="1" applyFill="1" applyBorder="1" applyAlignment="1">
      <alignment horizontal="center"/>
    </xf>
    <xf numFmtId="189" fontId="3" fillId="26" borderId="10" xfId="35" applyNumberFormat="1" applyFont="1" applyFill="1" applyBorder="1" applyAlignment="1">
      <alignment horizontal="center" vertical="center"/>
    </xf>
    <xf numFmtId="189" fontId="3" fillId="0" borderId="10" xfId="0" applyNumberFormat="1" applyFont="1" applyFill="1" applyBorder="1" applyAlignment="1">
      <alignment horizontal="center"/>
    </xf>
    <xf numFmtId="0" fontId="4" fillId="26" borderId="48" xfId="0" applyFont="1" applyFill="1" applyBorder="1" applyAlignment="1">
      <alignment horizontal="center" vertical="center"/>
    </xf>
    <xf numFmtId="0" fontId="4" fillId="26" borderId="31" xfId="0" applyFont="1" applyFill="1" applyBorder="1" applyAlignment="1">
      <alignment horizontal="center" vertical="center"/>
    </xf>
    <xf numFmtId="189" fontId="3" fillId="26" borderId="31" xfId="0" applyNumberFormat="1" applyFont="1" applyFill="1" applyBorder="1" applyAlignment="1">
      <alignment horizontal="center" vertical="center"/>
    </xf>
    <xf numFmtId="189" fontId="3" fillId="26" borderId="31" xfId="35" applyNumberFormat="1" applyFont="1" applyFill="1" applyBorder="1" applyAlignment="1">
      <alignment horizontal="right" vertical="center"/>
    </xf>
    <xf numFmtId="189" fontId="3" fillId="26" borderId="31" xfId="35" applyNumberFormat="1" applyFont="1" applyFill="1" applyBorder="1" applyAlignment="1">
      <alignment horizontal="center" vertical="center"/>
    </xf>
    <xf numFmtId="189" fontId="0" fillId="0" borderId="0" xfId="0" applyNumberFormat="1" applyFont="1" applyFill="1" applyAlignment="1"/>
    <xf numFmtId="189" fontId="0" fillId="0" borderId="0" xfId="0" applyNumberFormat="1" applyFont="1" applyFill="1" applyAlignment="1">
      <alignment horizontal="center"/>
    </xf>
    <xf numFmtId="189" fontId="0" fillId="0" borderId="0" xfId="0" applyNumberFormat="1" applyFill="1" applyAlignment="1">
      <alignment horizontal="center"/>
    </xf>
    <xf numFmtId="189" fontId="0" fillId="0" borderId="0" xfId="35" applyNumberFormat="1" applyFont="1" applyFill="1" applyAlignment="1"/>
    <xf numFmtId="189" fontId="4" fillId="0" borderId="0" xfId="0" applyNumberFormat="1" applyFont="1" applyFill="1" applyAlignment="1"/>
    <xf numFmtId="189" fontId="0" fillId="0" borderId="0" xfId="35" applyNumberFormat="1" applyFont="1" applyFill="1" applyAlignment="1">
      <alignment horizontal="center"/>
    </xf>
    <xf numFmtId="0" fontId="3" fillId="0" borderId="31" xfId="0" applyFont="1" applyFill="1" applyBorder="1" applyAlignment="1">
      <alignment horizontal="center" vertical="center" wrapText="1"/>
    </xf>
    <xf numFmtId="0" fontId="3" fillId="0" borderId="31" xfId="35" applyNumberFormat="1" applyFont="1" applyFill="1" applyBorder="1" applyAlignment="1">
      <alignment horizontal="center" vertical="center" wrapText="1" shrinkToFit="1"/>
    </xf>
    <xf numFmtId="0" fontId="4" fillId="0" borderId="31" xfId="35" applyNumberFormat="1" applyFont="1" applyFill="1" applyBorder="1" applyAlignment="1">
      <alignment horizontal="center" vertical="center" wrapText="1" shrinkToFit="1"/>
    </xf>
    <xf numFmtId="0" fontId="3" fillId="0" borderId="40" xfId="35" applyNumberFormat="1" applyFont="1" applyFill="1" applyBorder="1" applyAlignment="1">
      <alignment horizontal="center" vertical="center" wrapText="1"/>
    </xf>
    <xf numFmtId="0" fontId="4" fillId="0" borderId="127" xfId="0" applyFont="1" applyFill="1" applyBorder="1" applyAlignment="1">
      <alignment horizontal="center" vertical="center"/>
    </xf>
    <xf numFmtId="38" fontId="3" fillId="0" borderId="44" xfId="35" applyFont="1" applyFill="1" applyBorder="1" applyAlignment="1">
      <alignment horizontal="center" vertical="center"/>
    </xf>
    <xf numFmtId="38" fontId="3" fillId="24" borderId="23" xfId="35" applyFont="1" applyFill="1" applyBorder="1" applyAlignment="1">
      <alignment horizontal="center" vertical="center"/>
    </xf>
    <xf numFmtId="38" fontId="3" fillId="24" borderId="24" xfId="35" applyFont="1" applyFill="1" applyBorder="1" applyAlignment="1">
      <alignment horizontal="center" vertical="center"/>
    </xf>
    <xf numFmtId="38" fontId="3" fillId="24" borderId="15" xfId="35" applyFont="1" applyFill="1" applyBorder="1" applyAlignment="1">
      <alignment horizontal="center" vertical="center"/>
    </xf>
    <xf numFmtId="38" fontId="3" fillId="0" borderId="23" xfId="35" applyFont="1" applyFill="1" applyBorder="1" applyAlignment="1">
      <alignment horizontal="center" vertical="center"/>
    </xf>
    <xf numFmtId="38" fontId="3" fillId="0" borderId="24" xfId="35" applyFont="1" applyFill="1" applyBorder="1" applyAlignment="1">
      <alignment horizontal="center" vertical="center"/>
    </xf>
    <xf numFmtId="0" fontId="0" fillId="0" borderId="0" xfId="0" applyFont="1" applyAlignment="1"/>
    <xf numFmtId="38" fontId="3" fillId="0" borderId="22" xfId="35" applyFont="1" applyFill="1" applyBorder="1" applyAlignment="1">
      <alignment horizontal="center" vertical="center"/>
    </xf>
    <xf numFmtId="38" fontId="3" fillId="0" borderId="15" xfId="35" applyFont="1" applyFill="1" applyBorder="1" applyAlignment="1">
      <alignment horizontal="center" vertical="center"/>
    </xf>
    <xf numFmtId="38" fontId="3" fillId="24" borderId="10" xfId="35" applyFont="1" applyFill="1" applyBorder="1" applyAlignment="1">
      <alignment horizontal="center" vertical="center"/>
    </xf>
    <xf numFmtId="0" fontId="4" fillId="0" borderId="45" xfId="0" applyFont="1" applyFill="1" applyBorder="1" applyAlignment="1">
      <alignment horizontal="center" vertical="center"/>
    </xf>
    <xf numFmtId="38" fontId="3" fillId="0" borderId="19" xfId="35" applyFont="1" applyFill="1" applyBorder="1" applyAlignment="1">
      <alignment horizontal="center" vertical="center"/>
    </xf>
    <xf numFmtId="38" fontId="3" fillId="0" borderId="56" xfId="35" applyFont="1" applyFill="1" applyBorder="1" applyAlignment="1">
      <alignment vertical="center"/>
    </xf>
    <xf numFmtId="38" fontId="3" fillId="0" borderId="27" xfId="35" applyFont="1" applyFill="1" applyBorder="1" applyAlignment="1">
      <alignment horizontal="center" vertical="center"/>
    </xf>
    <xf numFmtId="38" fontId="3" fillId="24" borderId="27" xfId="35" applyFont="1" applyFill="1" applyBorder="1" applyAlignment="1">
      <alignment horizontal="center" vertical="center"/>
    </xf>
    <xf numFmtId="38" fontId="3" fillId="0" borderId="10" xfId="35" applyFont="1" applyFill="1" applyBorder="1" applyAlignment="1">
      <alignment horizontal="center" vertical="center"/>
    </xf>
    <xf numFmtId="38" fontId="3" fillId="6" borderId="23" xfId="35" applyFont="1" applyFill="1" applyBorder="1" applyAlignment="1">
      <alignment horizontal="center" vertical="center"/>
    </xf>
    <xf numFmtId="38" fontId="3" fillId="6" borderId="10" xfId="35" applyFont="1" applyFill="1" applyBorder="1" applyAlignment="1">
      <alignment horizontal="center" vertical="center"/>
    </xf>
    <xf numFmtId="38" fontId="3" fillId="0" borderId="56" xfId="35" applyFont="1" applyFill="1" applyBorder="1" applyAlignment="1">
      <alignment horizontal="right" vertical="center"/>
    </xf>
    <xf numFmtId="0" fontId="4" fillId="28" borderId="45" xfId="0" applyFont="1" applyFill="1" applyBorder="1" applyAlignment="1">
      <alignment horizontal="center" vertical="center"/>
    </xf>
    <xf numFmtId="38" fontId="3" fillId="28" borderId="19" xfId="35" applyFont="1" applyFill="1" applyBorder="1" applyAlignment="1">
      <alignment horizontal="center" vertical="center"/>
    </xf>
    <xf numFmtId="0" fontId="4" fillId="26" borderId="22" xfId="0" applyFont="1" applyFill="1" applyBorder="1" applyAlignment="1">
      <alignment horizontal="center" vertical="center"/>
    </xf>
    <xf numFmtId="0" fontId="3" fillId="26" borderId="10" xfId="0" applyFont="1" applyFill="1" applyBorder="1" applyAlignment="1">
      <alignment horizontal="center" vertical="center"/>
    </xf>
    <xf numFmtId="38" fontId="3" fillId="26" borderId="15" xfId="35" applyFont="1" applyFill="1" applyBorder="1" applyAlignment="1">
      <alignment horizontal="center" vertical="center"/>
    </xf>
    <xf numFmtId="0" fontId="3" fillId="0" borderId="20" xfId="0" applyFont="1" applyFill="1" applyBorder="1" applyAlignment="1">
      <alignment horizontal="center" vertical="center"/>
    </xf>
    <xf numFmtId="0" fontId="3" fillId="0" borderId="15" xfId="0" applyFont="1" applyFill="1" applyBorder="1" applyAlignment="1">
      <alignment horizontal="center"/>
    </xf>
    <xf numFmtId="0" fontId="3" fillId="26" borderId="10" xfId="0" applyFont="1" applyFill="1" applyBorder="1" applyAlignment="1">
      <alignment horizontal="center"/>
    </xf>
    <xf numFmtId="38" fontId="3" fillId="26" borderId="10" xfId="35" applyFont="1" applyFill="1" applyBorder="1" applyAlignment="1">
      <alignment horizontal="center" vertical="center"/>
    </xf>
    <xf numFmtId="0" fontId="3" fillId="0" borderId="45" xfId="0" applyFont="1" applyFill="1" applyBorder="1" applyAlignment="1">
      <alignment horizontal="center"/>
    </xf>
    <xf numFmtId="0" fontId="4" fillId="26" borderId="91" xfId="0" applyFont="1" applyFill="1" applyBorder="1" applyAlignment="1">
      <alignment horizontal="center" vertical="center"/>
    </xf>
    <xf numFmtId="0" fontId="4" fillId="26" borderId="81" xfId="0" applyFont="1" applyFill="1" applyBorder="1" applyAlignment="1">
      <alignment horizontal="center" vertical="center"/>
    </xf>
    <xf numFmtId="38" fontId="3" fillId="26" borderId="31" xfId="35" applyFont="1" applyFill="1" applyBorder="1" applyAlignment="1">
      <alignment horizontal="center" vertical="center"/>
    </xf>
    <xf numFmtId="184" fontId="0" fillId="0" borderId="0" xfId="0" applyNumberFormat="1" applyAlignment="1"/>
    <xf numFmtId="184" fontId="0" fillId="0" borderId="0" xfId="0" applyNumberFormat="1" applyFill="1" applyAlignment="1"/>
    <xf numFmtId="38" fontId="0" fillId="0" borderId="0" xfId="0" applyNumberFormat="1" applyFill="1" applyAlignment="1"/>
    <xf numFmtId="0" fontId="4" fillId="0" borderId="71" xfId="35" applyNumberFormat="1" applyFont="1" applyFill="1" applyBorder="1" applyAlignment="1">
      <alignment horizontal="center" vertical="center" wrapText="1" shrinkToFit="1"/>
    </xf>
    <xf numFmtId="0" fontId="4" fillId="0" borderId="48" xfId="35" applyNumberFormat="1" applyFont="1" applyFill="1" applyBorder="1" applyAlignment="1">
      <alignment horizontal="center" vertical="center" wrapText="1" shrinkToFit="1"/>
    </xf>
    <xf numFmtId="0" fontId="4" fillId="0" borderId="40" xfId="35" applyNumberFormat="1" applyFont="1" applyFill="1" applyBorder="1" applyAlignment="1">
      <alignment horizontal="center" vertical="center" wrapText="1" shrinkToFit="1"/>
    </xf>
    <xf numFmtId="0" fontId="3" fillId="0" borderId="18" xfId="0" applyFont="1" applyFill="1" applyBorder="1" applyAlignment="1">
      <alignment horizontal="center" vertical="center"/>
    </xf>
    <xf numFmtId="38" fontId="3" fillId="0" borderId="21" xfId="35" applyFont="1" applyFill="1" applyBorder="1" applyAlignment="1">
      <alignment horizontal="center" vertical="center"/>
    </xf>
    <xf numFmtId="38" fontId="4" fillId="0" borderId="11" xfId="35" applyFont="1" applyFill="1" applyBorder="1" applyAlignment="1">
      <alignment horizontal="left" vertical="center" wrapText="1"/>
    </xf>
    <xf numFmtId="38" fontId="4" fillId="0" borderId="64" xfId="35" applyFont="1" applyFill="1" applyBorder="1" applyAlignment="1">
      <alignment horizontal="left" vertical="center" wrapText="1"/>
    </xf>
    <xf numFmtId="0" fontId="4" fillId="24" borderId="52" xfId="0" applyFont="1" applyFill="1" applyBorder="1" applyAlignment="1">
      <alignment horizontal="center" vertical="center"/>
    </xf>
    <xf numFmtId="38" fontId="3" fillId="24" borderId="96" xfId="35" applyFont="1" applyFill="1" applyBorder="1" applyAlignment="1">
      <alignment horizontal="center" vertical="center"/>
    </xf>
    <xf numFmtId="38" fontId="4" fillId="24" borderId="25" xfId="35" applyFont="1" applyFill="1" applyBorder="1" applyAlignment="1">
      <alignment horizontal="left" vertical="center" wrapText="1"/>
    </xf>
    <xf numFmtId="38" fontId="4" fillId="24" borderId="23" xfId="35" applyFont="1" applyFill="1" applyBorder="1" applyAlignment="1">
      <alignment vertical="center" wrapText="1"/>
    </xf>
    <xf numFmtId="38" fontId="4" fillId="24" borderId="25" xfId="35" applyFont="1" applyFill="1" applyBorder="1" applyAlignment="1">
      <alignment vertical="center" wrapText="1"/>
    </xf>
    <xf numFmtId="0" fontId="4" fillId="24" borderId="29" xfId="0" applyFont="1" applyFill="1" applyBorder="1" applyAlignment="1">
      <alignment horizontal="center" vertical="center"/>
    </xf>
    <xf numFmtId="38" fontId="3" fillId="24" borderId="95" xfId="35" applyFont="1" applyFill="1" applyBorder="1" applyAlignment="1">
      <alignment horizontal="center" vertical="center"/>
    </xf>
    <xf numFmtId="38" fontId="4" fillId="24" borderId="26" xfId="35" applyFont="1" applyFill="1" applyBorder="1" applyAlignment="1">
      <alignment horizontal="left" vertical="center" wrapText="1"/>
    </xf>
    <xf numFmtId="38" fontId="4" fillId="24" borderId="24" xfId="35" applyFont="1" applyFill="1" applyBorder="1" applyAlignment="1">
      <alignment vertical="center" wrapText="1"/>
    </xf>
    <xf numFmtId="38" fontId="4" fillId="24" borderId="26" xfId="35" applyFont="1" applyFill="1" applyBorder="1" applyAlignment="1">
      <alignment vertical="center" wrapText="1"/>
    </xf>
    <xf numFmtId="38" fontId="4" fillId="24" borderId="26" xfId="35" applyFont="1" applyFill="1" applyBorder="1" applyAlignment="1">
      <alignment horizontal="left" vertical="center"/>
    </xf>
    <xf numFmtId="38" fontId="4" fillId="24" borderId="24" xfId="35" applyFont="1" applyFill="1" applyBorder="1" applyAlignment="1">
      <alignment horizontal="left" vertical="center"/>
    </xf>
    <xf numFmtId="38" fontId="4" fillId="6" borderId="24" xfId="35" applyFont="1" applyFill="1" applyBorder="1" applyAlignment="1">
      <alignment horizontal="left" vertical="center" wrapText="1"/>
    </xf>
    <xf numFmtId="38" fontId="4" fillId="24" borderId="24" xfId="35" applyFont="1" applyFill="1" applyBorder="1" applyAlignment="1">
      <alignment horizontal="left" vertical="center" wrapText="1"/>
    </xf>
    <xf numFmtId="38" fontId="4" fillId="26" borderId="24" xfId="35" applyFont="1" applyFill="1" applyBorder="1" applyAlignment="1">
      <alignment horizontal="left" vertical="center" wrapText="1"/>
    </xf>
    <xf numFmtId="38" fontId="3" fillId="26" borderId="95" xfId="35" applyFont="1" applyFill="1" applyBorder="1" applyAlignment="1">
      <alignment horizontal="center" vertical="center"/>
    </xf>
    <xf numFmtId="0" fontId="4" fillId="24" borderId="35" xfId="0" applyFont="1" applyFill="1" applyBorder="1" applyAlignment="1">
      <alignment horizontal="center" vertical="center"/>
    </xf>
    <xf numFmtId="38" fontId="3" fillId="24" borderId="128" xfId="35" applyFont="1" applyFill="1" applyBorder="1" applyAlignment="1">
      <alignment horizontal="center" vertical="center"/>
    </xf>
    <xf numFmtId="38" fontId="4" fillId="24" borderId="34" xfId="35" applyFont="1" applyFill="1" applyBorder="1" applyAlignment="1">
      <alignment horizontal="left" vertical="center" wrapText="1"/>
    </xf>
    <xf numFmtId="38" fontId="4" fillId="26" borderId="83" xfId="35" applyFont="1" applyFill="1" applyBorder="1" applyAlignment="1">
      <alignment horizontal="left" vertical="center" wrapText="1"/>
    </xf>
    <xf numFmtId="0" fontId="3" fillId="24" borderId="13" xfId="0" applyFont="1" applyFill="1" applyBorder="1" applyAlignment="1">
      <alignment horizontal="center" vertical="center"/>
    </xf>
    <xf numFmtId="38" fontId="3" fillId="24" borderId="28" xfId="35" applyFont="1" applyFill="1" applyBorder="1" applyAlignment="1">
      <alignment horizontal="center" vertical="center"/>
    </xf>
    <xf numFmtId="38" fontId="4" fillId="24" borderId="10" xfId="35" applyFont="1" applyFill="1" applyBorder="1" applyAlignment="1">
      <alignment horizontal="center" vertical="center"/>
    </xf>
    <xf numFmtId="38" fontId="4" fillId="24" borderId="57" xfId="35" applyFont="1" applyFill="1" applyBorder="1" applyAlignment="1">
      <alignment vertical="center" wrapText="1"/>
    </xf>
    <xf numFmtId="38" fontId="3" fillId="0" borderId="96" xfId="35" applyFont="1" applyFill="1" applyBorder="1" applyAlignment="1">
      <alignment horizontal="center" vertical="center"/>
    </xf>
    <xf numFmtId="38" fontId="4" fillId="0" borderId="53" xfId="35" applyFont="1" applyFill="1" applyBorder="1" applyAlignment="1">
      <alignment vertical="center" wrapText="1"/>
    </xf>
    <xf numFmtId="38" fontId="4" fillId="0" borderId="53" xfId="35" applyFont="1" applyFill="1" applyBorder="1" applyAlignment="1">
      <alignment horizontal="left" vertical="center" wrapText="1"/>
    </xf>
    <xf numFmtId="38" fontId="4" fillId="0" borderId="25" xfId="35" applyFont="1" applyFill="1" applyBorder="1" applyAlignment="1">
      <alignment vertical="center" wrapText="1"/>
    </xf>
    <xf numFmtId="38" fontId="4" fillId="0" borderId="25" xfId="35" applyFont="1" applyFill="1" applyBorder="1" applyAlignment="1">
      <alignment horizontal="left" vertical="center" wrapText="1"/>
    </xf>
    <xf numFmtId="0" fontId="4" fillId="0" borderId="29" xfId="0" applyFont="1" applyFill="1" applyBorder="1" applyAlignment="1">
      <alignment horizontal="center" vertical="center"/>
    </xf>
    <xf numFmtId="38" fontId="3" fillId="0" borderId="95" xfId="35" applyFont="1" applyFill="1" applyBorder="1" applyAlignment="1">
      <alignment horizontal="center" vertical="center"/>
    </xf>
    <xf numFmtId="38" fontId="4" fillId="0" borderId="26" xfId="35" applyFont="1" applyFill="1" applyBorder="1" applyAlignment="1">
      <alignment vertical="center" wrapText="1"/>
    </xf>
    <xf numFmtId="38" fontId="4" fillId="0" borderId="26" xfId="35" applyFont="1" applyFill="1" applyBorder="1" applyAlignment="1">
      <alignment horizontal="left" vertical="center" wrapText="1"/>
    </xf>
    <xf numFmtId="38" fontId="4" fillId="0" borderId="58" xfId="35" applyFont="1" applyFill="1" applyBorder="1" applyAlignment="1">
      <alignment vertical="center" wrapText="1"/>
    </xf>
    <xf numFmtId="38" fontId="4" fillId="0" borderId="24" xfId="35" applyFont="1" applyFill="1" applyBorder="1" applyAlignment="1">
      <alignment horizontal="left" vertical="center" wrapText="1"/>
    </xf>
    <xf numFmtId="38" fontId="4" fillId="0" borderId="55" xfId="35" applyFont="1" applyFill="1" applyBorder="1" applyAlignment="1">
      <alignment horizontal="left" vertical="center" wrapText="1"/>
    </xf>
    <xf numFmtId="38" fontId="4" fillId="0" borderId="55" xfId="35" applyFont="1" applyFill="1" applyBorder="1" applyAlignment="1">
      <alignment vertical="center" wrapText="1"/>
    </xf>
    <xf numFmtId="38" fontId="4" fillId="0" borderId="34" xfId="35" applyFont="1" applyFill="1" applyBorder="1" applyAlignment="1">
      <alignment horizontal="left" vertical="center" wrapText="1"/>
    </xf>
    <xf numFmtId="0" fontId="4" fillId="0" borderId="35" xfId="0" applyFont="1" applyFill="1" applyBorder="1" applyAlignment="1">
      <alignment horizontal="center" vertical="center"/>
    </xf>
    <xf numFmtId="38" fontId="3" fillId="0" borderId="128" xfId="35" applyFont="1" applyFill="1" applyBorder="1" applyAlignment="1">
      <alignment horizontal="center" vertical="center"/>
    </xf>
    <xf numFmtId="38" fontId="4" fillId="0" borderId="34" xfId="35" applyFont="1" applyFill="1" applyBorder="1" applyAlignment="1">
      <alignment horizontal="left" vertical="center"/>
    </xf>
    <xf numFmtId="38" fontId="3" fillId="0" borderId="94" xfId="35" applyFont="1" applyFill="1" applyBorder="1" applyAlignment="1">
      <alignment horizontal="center" vertical="center"/>
    </xf>
    <xf numFmtId="38" fontId="4" fillId="0" borderId="64" xfId="35" applyFont="1" applyFill="1" applyBorder="1" applyAlignment="1">
      <alignment vertical="center" wrapText="1"/>
    </xf>
    <xf numFmtId="38" fontId="4" fillId="0" borderId="83" xfId="35" applyFont="1" applyFill="1" applyBorder="1" applyAlignment="1">
      <alignment horizontal="left" vertical="center" wrapText="1"/>
    </xf>
    <xf numFmtId="0" fontId="3" fillId="0" borderId="13" xfId="0" applyFont="1" applyBorder="1" applyAlignment="1">
      <alignment horizontal="center" vertical="center"/>
    </xf>
    <xf numFmtId="38" fontId="3" fillId="0" borderId="28" xfId="35" applyFont="1" applyFill="1" applyBorder="1" applyAlignment="1">
      <alignment horizontal="center" vertical="center"/>
    </xf>
    <xf numFmtId="38" fontId="4" fillId="0" borderId="10" xfId="35" applyFont="1" applyFill="1" applyBorder="1" applyAlignment="1">
      <alignment horizontal="center" vertical="center"/>
    </xf>
    <xf numFmtId="38" fontId="4" fillId="0" borderId="57" xfId="35" applyFont="1" applyFill="1" applyBorder="1" applyAlignment="1">
      <alignment vertical="center" wrapText="1"/>
    </xf>
    <xf numFmtId="38" fontId="3" fillId="24" borderId="36" xfId="35" applyFont="1" applyFill="1" applyBorder="1" applyAlignment="1">
      <alignment horizontal="center" vertical="center"/>
    </xf>
    <xf numFmtId="38" fontId="4" fillId="24" borderId="53" xfId="35" applyFont="1" applyFill="1" applyBorder="1" applyAlignment="1">
      <alignment vertical="center" wrapText="1"/>
    </xf>
    <xf numFmtId="38" fontId="4" fillId="24" borderId="15" xfId="35" applyFont="1" applyFill="1" applyBorder="1" applyAlignment="1">
      <alignment horizontal="left" vertical="center" wrapText="1"/>
    </xf>
    <xf numFmtId="38" fontId="4" fillId="24" borderId="55" xfId="35" applyFont="1" applyFill="1" applyBorder="1" applyAlignment="1">
      <alignment vertical="center"/>
    </xf>
    <xf numFmtId="38" fontId="4" fillId="24" borderId="83" xfId="35" applyFont="1" applyFill="1" applyBorder="1" applyAlignment="1">
      <alignment vertical="center" wrapText="1"/>
    </xf>
    <xf numFmtId="38" fontId="4" fillId="24" borderId="26" xfId="35" applyFont="1" applyFill="1" applyBorder="1" applyAlignment="1">
      <alignment vertical="center"/>
    </xf>
    <xf numFmtId="38" fontId="4" fillId="24" borderId="58" xfId="35" applyFont="1" applyFill="1" applyBorder="1" applyAlignment="1">
      <alignment horizontal="left" vertical="center" wrapText="1"/>
    </xf>
    <xf numFmtId="38" fontId="3" fillId="24" borderId="129" xfId="35" applyFont="1" applyFill="1" applyBorder="1" applyAlignment="1">
      <alignment horizontal="center" vertical="center"/>
    </xf>
    <xf numFmtId="38" fontId="3" fillId="24" borderId="94" xfId="35" applyFont="1" applyFill="1" applyBorder="1" applyAlignment="1">
      <alignment horizontal="center" vertical="center"/>
    </xf>
    <xf numFmtId="38" fontId="4" fillId="24" borderId="27" xfId="35" applyFont="1" applyFill="1" applyBorder="1" applyAlignment="1">
      <alignment vertical="center"/>
    </xf>
    <xf numFmtId="38" fontId="4" fillId="24" borderId="27" xfId="35" applyFont="1" applyFill="1" applyBorder="1" applyAlignment="1">
      <alignment vertical="center" wrapText="1"/>
    </xf>
    <xf numFmtId="38" fontId="3" fillId="24" borderId="21" xfId="35" applyFont="1" applyFill="1" applyBorder="1" applyAlignment="1">
      <alignment horizontal="center" vertical="center"/>
    </xf>
    <xf numFmtId="38" fontId="4" fillId="24" borderId="64" xfId="35" applyFont="1" applyFill="1" applyBorder="1" applyAlignment="1">
      <alignment vertical="center" wrapText="1"/>
    </xf>
    <xf numFmtId="0" fontId="4" fillId="0" borderId="13" xfId="0" applyFont="1" applyFill="1" applyBorder="1" applyAlignment="1">
      <alignment horizontal="center" vertical="center"/>
    </xf>
    <xf numFmtId="38" fontId="4" fillId="0" borderId="10" xfId="35" applyFont="1" applyFill="1" applyBorder="1" applyAlignment="1">
      <alignment horizontal="left" vertical="center" wrapText="1"/>
    </xf>
    <xf numFmtId="38" fontId="4" fillId="0" borderId="57" xfId="35" applyFont="1" applyFill="1" applyBorder="1" applyAlignment="1">
      <alignment horizontal="left" vertical="center" wrapText="1"/>
    </xf>
    <xf numFmtId="0" fontId="4" fillId="24" borderId="13" xfId="0" applyFont="1" applyFill="1" applyBorder="1" applyAlignment="1">
      <alignment horizontal="center" vertical="center"/>
    </xf>
    <xf numFmtId="38" fontId="4" fillId="24" borderId="10" xfId="35" applyFont="1" applyFill="1" applyBorder="1" applyAlignment="1">
      <alignment horizontal="left" vertical="center"/>
    </xf>
    <xf numFmtId="38" fontId="4" fillId="24" borderId="10" xfId="35" applyFont="1" applyFill="1" applyBorder="1" applyAlignment="1">
      <alignment horizontal="left" vertical="center" wrapText="1"/>
    </xf>
    <xf numFmtId="38" fontId="4" fillId="24" borderId="57" xfId="35" applyFont="1" applyFill="1" applyBorder="1" applyAlignment="1">
      <alignment horizontal="left" vertical="center" wrapText="1"/>
    </xf>
    <xf numFmtId="38" fontId="4" fillId="0" borderId="23" xfId="35" applyFont="1" applyFill="1" applyBorder="1" applyAlignment="1">
      <alignment horizontal="left" vertical="center"/>
    </xf>
    <xf numFmtId="38" fontId="4" fillId="0" borderId="23" xfId="35" applyFont="1" applyFill="1" applyBorder="1" applyAlignment="1">
      <alignment horizontal="left" vertical="center" wrapText="1"/>
    </xf>
    <xf numFmtId="38" fontId="4" fillId="0" borderId="24" xfId="35" applyFont="1" applyFill="1" applyBorder="1" applyAlignment="1">
      <alignment horizontal="left" vertical="center"/>
    </xf>
    <xf numFmtId="38" fontId="4" fillId="0" borderId="34" xfId="35" applyFont="1" applyFill="1" applyBorder="1" applyAlignment="1">
      <alignment horizontal="center" vertical="center"/>
    </xf>
    <xf numFmtId="38" fontId="4" fillId="0" borderId="57" xfId="35" applyFont="1" applyFill="1" applyBorder="1" applyAlignment="1">
      <alignment horizontal="center" vertical="center"/>
    </xf>
    <xf numFmtId="38" fontId="3" fillId="0" borderId="20" xfId="35" applyFont="1" applyFill="1" applyBorder="1" applyAlignment="1">
      <alignment horizontal="center" vertical="center"/>
    </xf>
    <xf numFmtId="38" fontId="4" fillId="0" borderId="13" xfId="35" applyFont="1" applyFill="1" applyBorder="1" applyAlignment="1">
      <alignment horizontal="center" vertical="center"/>
    </xf>
    <xf numFmtId="38" fontId="3" fillId="0" borderId="96" xfId="35" applyFont="1" applyFill="1" applyBorder="1" applyAlignment="1">
      <alignment horizontal="center" vertical="center" wrapText="1"/>
    </xf>
    <xf numFmtId="38" fontId="3" fillId="0" borderId="36" xfId="35" applyFont="1" applyFill="1" applyBorder="1" applyAlignment="1">
      <alignment horizontal="center" vertical="center"/>
    </xf>
    <xf numFmtId="38" fontId="4" fillId="0" borderId="15" xfId="35" applyFont="1" applyFill="1" applyBorder="1" applyAlignment="1">
      <alignment vertical="center" wrapText="1"/>
    </xf>
    <xf numFmtId="38" fontId="4" fillId="0" borderId="64" xfId="35" applyFont="1" applyFill="1" applyBorder="1" applyAlignment="1">
      <alignment vertical="center"/>
    </xf>
    <xf numFmtId="38" fontId="4" fillId="0" borderId="27" xfId="35" applyFont="1" applyFill="1" applyBorder="1" applyAlignment="1">
      <alignment vertical="center" wrapText="1"/>
    </xf>
    <xf numFmtId="38" fontId="4" fillId="0" borderId="10" xfId="35" applyFont="1" applyFill="1" applyBorder="1" applyAlignment="1">
      <alignment vertical="center"/>
    </xf>
    <xf numFmtId="38" fontId="4" fillId="24" borderId="23" xfId="35" applyFont="1" applyFill="1" applyBorder="1" applyAlignment="1">
      <alignment horizontal="left" vertical="center"/>
    </xf>
    <xf numFmtId="38" fontId="4" fillId="24" borderId="23" xfId="35" applyFont="1" applyFill="1" applyBorder="1" applyAlignment="1">
      <alignment horizontal="left" vertical="center" wrapText="1"/>
    </xf>
    <xf numFmtId="38" fontId="4" fillId="24" borderId="46" xfId="35" applyFont="1" applyFill="1" applyBorder="1" applyAlignment="1">
      <alignment horizontal="left" vertical="center" wrapText="1"/>
    </xf>
    <xf numFmtId="38" fontId="4" fillId="24" borderId="83" xfId="35" applyFont="1" applyFill="1" applyBorder="1" applyAlignment="1">
      <alignment horizontal="left" vertical="center" wrapText="1"/>
    </xf>
    <xf numFmtId="38" fontId="4" fillId="0" borderId="25" xfId="35" applyFont="1" applyFill="1" applyBorder="1" applyAlignment="1">
      <alignment vertical="center"/>
    </xf>
    <xf numFmtId="38" fontId="4" fillId="0" borderId="26" xfId="35" applyFont="1" applyFill="1" applyBorder="1" applyAlignment="1">
      <alignment vertical="center"/>
    </xf>
    <xf numFmtId="38" fontId="4" fillId="0" borderId="27" xfId="35" applyFont="1" applyFill="1" applyBorder="1" applyAlignment="1">
      <alignment vertical="center"/>
    </xf>
    <xf numFmtId="38" fontId="4" fillId="0" borderId="27" xfId="35" applyFont="1" applyFill="1" applyBorder="1" applyAlignment="1">
      <alignment horizontal="left" vertical="center" wrapText="1"/>
    </xf>
    <xf numFmtId="0" fontId="4" fillId="6" borderId="59" xfId="0" applyFont="1" applyFill="1" applyBorder="1" applyAlignment="1">
      <alignment horizontal="center" vertical="center"/>
    </xf>
    <xf numFmtId="38" fontId="3" fillId="6" borderId="129" xfId="35" applyFont="1" applyFill="1" applyBorder="1" applyAlignment="1">
      <alignment horizontal="center" vertical="center"/>
    </xf>
    <xf numFmtId="38" fontId="4" fillId="6" borderId="55" xfId="35" applyFont="1" applyFill="1" applyBorder="1" applyAlignment="1">
      <alignment vertical="center" wrapText="1"/>
    </xf>
    <xf numFmtId="38" fontId="4" fillId="6" borderId="55" xfId="35" applyFont="1" applyFill="1" applyBorder="1" applyAlignment="1">
      <alignment vertical="center"/>
    </xf>
    <xf numFmtId="38" fontId="4" fillId="6" borderId="55" xfId="35" applyFont="1" applyFill="1" applyBorder="1" applyAlignment="1">
      <alignment horizontal="left" vertical="center" wrapText="1"/>
    </xf>
    <xf numFmtId="0" fontId="4" fillId="6" borderId="56" xfId="0" applyFont="1" applyFill="1" applyBorder="1" applyAlignment="1">
      <alignment horizontal="center" vertical="center"/>
    </xf>
    <xf numFmtId="38" fontId="3" fillId="6" borderId="42" xfId="35" applyFont="1" applyFill="1" applyBorder="1" applyAlignment="1">
      <alignment horizontal="center" vertical="center"/>
    </xf>
    <xf numFmtId="38" fontId="4" fillId="6" borderId="64" xfId="35" applyFont="1" applyFill="1" applyBorder="1" applyAlignment="1">
      <alignment vertical="center" wrapText="1"/>
    </xf>
    <xf numFmtId="38" fontId="4" fillId="6" borderId="11" xfId="35" applyFont="1" applyFill="1" applyBorder="1" applyAlignment="1">
      <alignment vertical="center" wrapText="1"/>
    </xf>
    <xf numFmtId="38" fontId="4" fillId="6" borderId="58" xfId="35" applyFont="1" applyFill="1" applyBorder="1" applyAlignment="1">
      <alignment horizontal="left" vertical="center" wrapText="1"/>
    </xf>
    <xf numFmtId="0" fontId="3" fillId="6" borderId="13" xfId="0" applyFont="1" applyFill="1" applyBorder="1" applyAlignment="1">
      <alignment horizontal="center" vertical="center"/>
    </xf>
    <xf numFmtId="38" fontId="3" fillId="6" borderId="28" xfId="35" applyFont="1" applyFill="1" applyBorder="1" applyAlignment="1">
      <alignment horizontal="center" vertical="center"/>
    </xf>
    <xf numFmtId="38" fontId="4" fillId="6" borderId="10" xfId="35" applyFont="1" applyFill="1" applyBorder="1" applyAlignment="1">
      <alignment vertical="center"/>
    </xf>
    <xf numFmtId="38" fontId="4" fillId="6" borderId="57" xfId="35" applyFont="1" applyFill="1" applyBorder="1" applyAlignment="1">
      <alignment horizontal="left" vertical="center" wrapText="1"/>
    </xf>
    <xf numFmtId="38" fontId="4" fillId="0" borderId="24" xfId="35" applyFont="1" applyFill="1" applyBorder="1" applyAlignment="1">
      <alignment vertical="center" wrapText="1"/>
    </xf>
    <xf numFmtId="38" fontId="4" fillId="0" borderId="10" xfId="35" applyFont="1" applyFill="1" applyBorder="1" applyAlignment="1">
      <alignment horizontal="left" vertical="center"/>
    </xf>
    <xf numFmtId="0" fontId="4" fillId="24" borderId="52" xfId="0" applyFont="1" applyFill="1" applyBorder="1" applyAlignment="1">
      <alignment horizontal="center" vertical="center" shrinkToFit="1"/>
    </xf>
    <xf numFmtId="38" fontId="4" fillId="24" borderId="53" xfId="35" applyFont="1" applyFill="1" applyBorder="1" applyAlignment="1">
      <alignment horizontal="left" vertical="center" wrapText="1"/>
    </xf>
    <xf numFmtId="38" fontId="4" fillId="24" borderId="55" xfId="35" applyFont="1" applyFill="1" applyBorder="1" applyAlignment="1">
      <alignment vertical="center" wrapText="1"/>
    </xf>
    <xf numFmtId="38" fontId="4" fillId="24" borderId="46" xfId="35" applyFont="1" applyFill="1" applyBorder="1" applyAlignment="1">
      <alignment vertical="center" wrapText="1"/>
    </xf>
    <xf numFmtId="38" fontId="3" fillId="24" borderId="42" xfId="35" applyFont="1" applyFill="1" applyBorder="1" applyAlignment="1">
      <alignment horizontal="center" vertical="center"/>
    </xf>
    <xf numFmtId="38" fontId="4" fillId="24" borderId="83" xfId="35" applyFont="1" applyFill="1" applyBorder="1" applyAlignment="1">
      <alignment horizontal="left" vertical="center"/>
    </xf>
    <xf numFmtId="38" fontId="4" fillId="24" borderId="58" xfId="35" applyFont="1" applyFill="1" applyBorder="1" applyAlignment="1">
      <alignment vertical="center" wrapText="1"/>
    </xf>
    <xf numFmtId="0" fontId="4" fillId="24" borderId="83" xfId="0" applyFont="1" applyFill="1" applyBorder="1" applyAlignment="1">
      <alignment horizontal="center" vertical="center"/>
    </xf>
    <xf numFmtId="0" fontId="4" fillId="24" borderId="26" xfId="0" applyFont="1" applyFill="1" applyBorder="1" applyAlignment="1">
      <alignment horizontal="center" vertical="center"/>
    </xf>
    <xf numFmtId="38" fontId="4" fillId="24" borderId="56" xfId="35" applyFont="1" applyFill="1" applyBorder="1" applyAlignment="1">
      <alignment horizontal="left" vertical="center" wrapText="1"/>
    </xf>
    <xf numFmtId="0" fontId="4" fillId="24" borderId="56" xfId="0" applyFont="1" applyFill="1" applyBorder="1" applyAlignment="1">
      <alignment horizontal="center" vertical="center"/>
    </xf>
    <xf numFmtId="38" fontId="4" fillId="0" borderId="46" xfId="35" applyFont="1" applyFill="1" applyBorder="1" applyAlignment="1">
      <alignment vertical="center" wrapText="1"/>
    </xf>
    <xf numFmtId="0" fontId="4" fillId="0" borderId="56" xfId="0" applyFont="1" applyFill="1" applyBorder="1" applyAlignment="1">
      <alignment horizontal="center" vertical="center"/>
    </xf>
    <xf numFmtId="38" fontId="3" fillId="0" borderId="42" xfId="35" applyFont="1" applyFill="1" applyBorder="1" applyAlignment="1">
      <alignment horizontal="center" vertical="center"/>
    </xf>
    <xf numFmtId="38" fontId="4" fillId="0" borderId="56" xfId="35" applyFont="1" applyFill="1" applyBorder="1" applyAlignment="1">
      <alignment horizontal="left" vertical="center" wrapText="1"/>
    </xf>
    <xf numFmtId="38" fontId="4" fillId="0" borderId="58" xfId="35" applyFont="1" applyFill="1" applyBorder="1" applyAlignment="1">
      <alignment horizontal="left" vertical="center" wrapText="1"/>
    </xf>
    <xf numFmtId="38" fontId="3" fillId="0" borderId="129" xfId="35" applyFont="1" applyFill="1" applyBorder="1" applyAlignment="1">
      <alignment horizontal="center" vertical="center"/>
    </xf>
    <xf numFmtId="38" fontId="4" fillId="24" borderId="53" xfId="35" applyFont="1" applyFill="1" applyBorder="1" applyAlignment="1">
      <alignment horizontal="left" vertical="center"/>
    </xf>
    <xf numFmtId="38" fontId="4" fillId="24" borderId="64" xfId="35" applyFont="1" applyFill="1" applyBorder="1" applyAlignment="1">
      <alignment horizontal="left" vertical="center"/>
    </xf>
    <xf numFmtId="38" fontId="4" fillId="24" borderId="11" xfId="35" applyFont="1" applyFill="1" applyBorder="1" applyAlignment="1">
      <alignment horizontal="left" vertical="center" wrapText="1"/>
    </xf>
    <xf numFmtId="38" fontId="4" fillId="24" borderId="64" xfId="35" applyFont="1" applyFill="1" applyBorder="1" applyAlignment="1">
      <alignment horizontal="left" vertical="center" wrapText="1"/>
    </xf>
    <xf numFmtId="38" fontId="4" fillId="24" borderId="10" xfId="35" applyFont="1" applyFill="1" applyBorder="1" applyAlignment="1">
      <alignment vertical="center"/>
    </xf>
    <xf numFmtId="38" fontId="4" fillId="0" borderId="53" xfId="35" applyFont="1" applyFill="1" applyBorder="1" applyAlignment="1">
      <alignment vertical="center"/>
    </xf>
    <xf numFmtId="38" fontId="4" fillId="0" borderId="27" xfId="35" applyFont="1" applyFill="1" applyBorder="1" applyAlignment="1">
      <alignment vertical="center" wrapText="1" shrinkToFit="1"/>
    </xf>
    <xf numFmtId="38" fontId="3" fillId="0" borderId="21" xfId="35" applyFont="1" applyFill="1" applyBorder="1" applyAlignment="1">
      <alignment horizontal="center" vertical="center" wrapText="1"/>
    </xf>
    <xf numFmtId="38" fontId="4" fillId="0" borderId="10" xfId="35" applyFont="1" applyFill="1" applyBorder="1" applyAlignment="1">
      <alignment horizontal="right" vertical="center"/>
    </xf>
    <xf numFmtId="38" fontId="4" fillId="26" borderId="10" xfId="35" applyFont="1" applyFill="1" applyBorder="1" applyAlignment="1">
      <alignment horizontal="left" vertical="center" shrinkToFit="1"/>
    </xf>
    <xf numFmtId="38" fontId="4" fillId="26" borderId="10" xfId="35" applyFont="1" applyFill="1" applyBorder="1" applyAlignment="1">
      <alignment horizontal="left" vertical="center" wrapText="1"/>
    </xf>
    <xf numFmtId="38" fontId="3" fillId="0" borderId="79" xfId="35" applyFont="1" applyFill="1" applyBorder="1" applyAlignment="1">
      <alignment horizontal="center" vertical="center"/>
    </xf>
    <xf numFmtId="0" fontId="4" fillId="24" borderId="28" xfId="0" applyFont="1" applyFill="1" applyBorder="1" applyAlignment="1">
      <alignment horizontal="center" vertical="center" shrinkToFit="1"/>
    </xf>
    <xf numFmtId="0" fontId="4" fillId="24" borderId="13" xfId="0" applyFont="1" applyFill="1" applyBorder="1" applyAlignment="1">
      <alignment horizontal="center" vertical="center" shrinkToFit="1"/>
    </xf>
    <xf numFmtId="186" fontId="4" fillId="24" borderId="57" xfId="35" applyNumberFormat="1" applyFont="1" applyFill="1" applyBorder="1" applyAlignment="1">
      <alignment horizontal="left" vertical="center" wrapText="1"/>
    </xf>
    <xf numFmtId="186" fontId="4" fillId="0" borderId="57" xfId="35" applyNumberFormat="1" applyFont="1" applyFill="1" applyBorder="1" applyAlignment="1">
      <alignment horizontal="left" vertical="center" wrapText="1"/>
    </xf>
    <xf numFmtId="0" fontId="4" fillId="26" borderId="52" xfId="0" applyFont="1" applyFill="1" applyBorder="1" applyAlignment="1">
      <alignment horizontal="center" vertical="center"/>
    </xf>
    <xf numFmtId="38" fontId="3" fillId="26" borderId="96" xfId="35" applyFont="1" applyFill="1" applyBorder="1" applyAlignment="1">
      <alignment horizontal="center" vertical="center"/>
    </xf>
    <xf numFmtId="38" fontId="4" fillId="26" borderId="25" xfId="35" applyFont="1" applyFill="1" applyBorder="1" applyAlignment="1">
      <alignment vertical="center" wrapText="1"/>
    </xf>
    <xf numFmtId="38" fontId="4" fillId="26" borderId="25" xfId="35" applyFont="1" applyFill="1" applyBorder="1" applyAlignment="1">
      <alignment horizontal="left" vertical="center" wrapText="1"/>
    </xf>
    <xf numFmtId="38" fontId="4" fillId="26" borderId="25" xfId="35" applyFont="1" applyFill="1" applyBorder="1" applyAlignment="1">
      <alignment horizontal="center" vertical="center"/>
    </xf>
    <xf numFmtId="38" fontId="4" fillId="26" borderId="25" xfId="35" applyFont="1" applyFill="1" applyBorder="1" applyAlignment="1">
      <alignment horizontal="center" vertical="center" wrapText="1"/>
    </xf>
    <xf numFmtId="0" fontId="4" fillId="26" borderId="29" xfId="0" applyFont="1" applyFill="1" applyBorder="1" applyAlignment="1">
      <alignment horizontal="center" vertical="center"/>
    </xf>
    <xf numFmtId="38" fontId="4" fillId="26" borderId="26" xfId="35" applyFont="1" applyFill="1" applyBorder="1" applyAlignment="1">
      <alignment vertical="center" wrapText="1"/>
    </xf>
    <xf numFmtId="38" fontId="4" fillId="26" borderId="58" xfId="35" applyFont="1" applyFill="1" applyBorder="1" applyAlignment="1">
      <alignment horizontal="left" vertical="center" wrapText="1"/>
    </xf>
    <xf numFmtId="38" fontId="4" fillId="26" borderId="26" xfId="35" applyFont="1" applyFill="1" applyBorder="1" applyAlignment="1">
      <alignment horizontal="center" vertical="center" wrapText="1"/>
    </xf>
    <xf numFmtId="0" fontId="4" fillId="26" borderId="35" xfId="0" applyFont="1" applyFill="1" applyBorder="1" applyAlignment="1">
      <alignment horizontal="center" vertical="center"/>
    </xf>
    <xf numFmtId="38" fontId="3" fillId="26" borderId="21" xfId="35" applyFont="1" applyFill="1" applyBorder="1" applyAlignment="1">
      <alignment horizontal="center" vertical="center"/>
    </xf>
    <xf numFmtId="38" fontId="4" fillId="26" borderId="64" xfId="35" applyFont="1" applyFill="1" applyBorder="1" applyAlignment="1">
      <alignment vertical="center" wrapText="1"/>
    </xf>
    <xf numFmtId="38" fontId="3" fillId="26" borderId="94" xfId="35" applyFont="1" applyFill="1" applyBorder="1" applyAlignment="1">
      <alignment horizontal="center" vertical="center"/>
    </xf>
    <xf numFmtId="38" fontId="4" fillId="26" borderId="27" xfId="35" applyFont="1" applyFill="1" applyBorder="1" applyAlignment="1">
      <alignment horizontal="left" vertical="center"/>
    </xf>
    <xf numFmtId="38" fontId="4" fillId="26" borderId="27" xfId="35" applyFont="1" applyFill="1" applyBorder="1" applyAlignment="1">
      <alignment horizontal="center" vertical="center" wrapText="1"/>
    </xf>
    <xf numFmtId="0" fontId="3" fillId="26" borderId="13" xfId="0" applyFont="1" applyFill="1" applyBorder="1" applyAlignment="1">
      <alignment horizontal="center" vertical="center"/>
    </xf>
    <xf numFmtId="38" fontId="3" fillId="26" borderId="28" xfId="35" applyFont="1" applyFill="1" applyBorder="1" applyAlignment="1">
      <alignment horizontal="center" vertical="center"/>
    </xf>
    <xf numFmtId="38" fontId="4" fillId="26" borderId="10" xfId="35" applyFont="1" applyFill="1" applyBorder="1" applyAlignment="1">
      <alignment horizontal="left" vertical="center"/>
    </xf>
    <xf numFmtId="38" fontId="4" fillId="26" borderId="10" xfId="35" applyFont="1" applyFill="1" applyBorder="1" applyAlignment="1">
      <alignment horizontal="center" vertical="center"/>
    </xf>
    <xf numFmtId="186" fontId="4" fillId="26" borderId="57" xfId="35" applyNumberFormat="1" applyFont="1" applyFill="1" applyBorder="1" applyAlignment="1">
      <alignment horizontal="left" vertical="center" wrapText="1"/>
    </xf>
    <xf numFmtId="0" fontId="4" fillId="0" borderId="52" xfId="0" applyFont="1" applyFill="1" applyBorder="1" applyAlignment="1">
      <alignment horizontal="center" vertical="center" shrinkToFit="1"/>
    </xf>
    <xf numFmtId="0" fontId="3" fillId="0" borderId="13" xfId="0" applyFont="1" applyFill="1" applyBorder="1" applyAlignment="1">
      <alignment horizontal="center" vertical="center"/>
    </xf>
    <xf numFmtId="0" fontId="3" fillId="0" borderId="28" xfId="0" applyFont="1" applyFill="1" applyBorder="1" applyAlignment="1">
      <alignment horizontal="center"/>
    </xf>
    <xf numFmtId="187" fontId="4" fillId="0" borderId="57" xfId="35" applyNumberFormat="1" applyFont="1" applyFill="1" applyBorder="1" applyAlignment="1">
      <alignment horizontal="left" vertical="top"/>
    </xf>
    <xf numFmtId="0" fontId="3" fillId="26" borderId="28" xfId="0" applyFont="1" applyFill="1" applyBorder="1" applyAlignment="1">
      <alignment horizontal="center"/>
    </xf>
    <xf numFmtId="38" fontId="42" fillId="26" borderId="10" xfId="35" applyFont="1" applyFill="1" applyBorder="1" applyAlignment="1">
      <alignment horizontal="left" vertical="center"/>
    </xf>
    <xf numFmtId="187" fontId="4" fillId="26" borderId="57" xfId="35" applyNumberFormat="1" applyFont="1" applyFill="1" applyBorder="1" applyAlignment="1">
      <alignment horizontal="left" vertical="top"/>
    </xf>
    <xf numFmtId="38" fontId="42" fillId="0" borderId="10" xfId="35" applyFont="1" applyFill="1" applyBorder="1" applyAlignment="1">
      <alignment horizontal="left" vertical="center"/>
    </xf>
    <xf numFmtId="0" fontId="4" fillId="26" borderId="69" xfId="0" applyFont="1" applyFill="1" applyBorder="1" applyAlignment="1">
      <alignment horizontal="center" vertical="center"/>
    </xf>
    <xf numFmtId="38" fontId="3" fillId="26" borderId="48" xfId="35" applyFont="1" applyFill="1" applyBorder="1" applyAlignment="1">
      <alignment horizontal="center" vertical="center"/>
    </xf>
    <xf numFmtId="38" fontId="4" fillId="26" borderId="31" xfId="35" applyFont="1" applyFill="1" applyBorder="1" applyAlignment="1">
      <alignment horizontal="left" vertical="center" wrapText="1"/>
    </xf>
    <xf numFmtId="38" fontId="4" fillId="26" borderId="40" xfId="35" applyFont="1" applyFill="1" applyBorder="1" applyAlignment="1">
      <alignment horizontal="left" vertical="center" wrapText="1"/>
    </xf>
    <xf numFmtId="187" fontId="4" fillId="26" borderId="40" xfId="35" applyNumberFormat="1" applyFont="1" applyFill="1" applyBorder="1" applyAlignment="1">
      <alignment horizontal="left" vertical="center" wrapText="1"/>
    </xf>
    <xf numFmtId="0" fontId="0" fillId="0" borderId="0" xfId="0" applyFill="1" applyAlignment="1">
      <alignment shrinkToFit="1"/>
    </xf>
    <xf numFmtId="0" fontId="0" fillId="0" borderId="0" xfId="0" applyFont="1" applyFill="1" applyAlignment="1">
      <alignment shrinkToFit="1"/>
    </xf>
    <xf numFmtId="0" fontId="4" fillId="0" borderId="69" xfId="35" applyNumberFormat="1" applyFont="1" applyFill="1" applyBorder="1" applyAlignment="1">
      <alignment horizontal="center" vertical="center" wrapText="1" shrinkToFit="1"/>
    </xf>
    <xf numFmtId="0" fontId="5" fillId="0" borderId="48" xfId="35" applyNumberFormat="1" applyFont="1" applyFill="1" applyBorder="1" applyAlignment="1">
      <alignment horizontal="center" vertical="center" wrapText="1" shrinkToFit="1"/>
    </xf>
    <xf numFmtId="0" fontId="4" fillId="0" borderId="40" xfId="35" applyNumberFormat="1" applyFont="1" applyFill="1" applyBorder="1" applyAlignment="1">
      <alignment horizontal="center" vertical="center" shrinkToFit="1"/>
    </xf>
    <xf numFmtId="38" fontId="4" fillId="0" borderId="18" xfId="35" applyFont="1" applyFill="1" applyBorder="1" applyAlignment="1">
      <alignment horizontal="left" vertical="center" wrapText="1"/>
    </xf>
    <xf numFmtId="38" fontId="3" fillId="0" borderId="64" xfId="35" applyFont="1" applyFill="1" applyBorder="1" applyAlignment="1">
      <alignment horizontal="center" vertical="center"/>
    </xf>
    <xf numFmtId="38" fontId="3" fillId="24" borderId="25" xfId="35" applyFont="1" applyFill="1" applyBorder="1" applyAlignment="1">
      <alignment horizontal="center" vertical="center" wrapText="1"/>
    </xf>
    <xf numFmtId="38" fontId="3" fillId="24" borderId="26" xfId="35" applyFont="1" applyFill="1" applyBorder="1" applyAlignment="1">
      <alignment horizontal="center" vertical="center" wrapText="1"/>
    </xf>
    <xf numFmtId="38" fontId="3" fillId="24" borderId="26" xfId="35" applyFont="1" applyFill="1" applyBorder="1" applyAlignment="1">
      <alignment horizontal="center" vertical="center"/>
    </xf>
    <xf numFmtId="38" fontId="4" fillId="24" borderId="29" xfId="35" applyFont="1" applyFill="1" applyBorder="1" applyAlignment="1">
      <alignment horizontal="left" vertical="center" wrapText="1"/>
    </xf>
    <xf numFmtId="38" fontId="4" fillId="6" borderId="26" xfId="35" applyFont="1" applyFill="1" applyBorder="1" applyAlignment="1">
      <alignment horizontal="left" vertical="center" wrapText="1"/>
    </xf>
    <xf numFmtId="38" fontId="3" fillId="6" borderId="26" xfId="35" applyFont="1" applyFill="1" applyBorder="1" applyAlignment="1">
      <alignment horizontal="center" vertical="center"/>
    </xf>
    <xf numFmtId="38" fontId="4" fillId="26" borderId="26" xfId="35" applyFont="1" applyFill="1" applyBorder="1" applyAlignment="1">
      <alignment horizontal="left" vertical="center" wrapText="1"/>
    </xf>
    <xf numFmtId="38" fontId="4" fillId="24" borderId="35" xfId="35" applyFont="1" applyFill="1" applyBorder="1" applyAlignment="1">
      <alignment horizontal="left" vertical="center" wrapText="1"/>
    </xf>
    <xf numFmtId="38" fontId="3" fillId="24" borderId="64" xfId="35" applyFont="1" applyFill="1" applyBorder="1" applyAlignment="1">
      <alignment horizontal="center" vertical="center"/>
    </xf>
    <xf numFmtId="38" fontId="42" fillId="24" borderId="13" xfId="35" applyFont="1" applyFill="1" applyBorder="1" applyAlignment="1">
      <alignment horizontal="center" vertical="center" wrapText="1"/>
    </xf>
    <xf numFmtId="38" fontId="4" fillId="24" borderId="57" xfId="35" applyFont="1" applyFill="1" applyBorder="1" applyAlignment="1">
      <alignment horizontal="center" vertical="center" wrapText="1"/>
    </xf>
    <xf numFmtId="38" fontId="4" fillId="24" borderId="10" xfId="35" applyFont="1" applyFill="1" applyBorder="1" applyAlignment="1">
      <alignment horizontal="center" vertical="center" wrapText="1"/>
    </xf>
    <xf numFmtId="38" fontId="4" fillId="0" borderId="52" xfId="35" applyFont="1" applyFill="1" applyBorder="1" applyAlignment="1">
      <alignment horizontal="left" vertical="center" wrapText="1"/>
    </xf>
    <xf numFmtId="38" fontId="3" fillId="0" borderId="25" xfId="35" applyFont="1" applyFill="1" applyBorder="1" applyAlignment="1">
      <alignment horizontal="center" vertical="center"/>
    </xf>
    <xf numFmtId="38" fontId="4" fillId="0" borderId="29" xfId="35" applyFont="1" applyFill="1" applyBorder="1" applyAlignment="1">
      <alignment horizontal="left" vertical="center" wrapText="1"/>
    </xf>
    <xf numFmtId="38" fontId="3" fillId="0" borderId="26" xfId="35" applyFont="1" applyFill="1" applyBorder="1" applyAlignment="1">
      <alignment horizontal="center" vertical="center"/>
    </xf>
    <xf numFmtId="38" fontId="42" fillId="0" borderId="13" xfId="35" applyFont="1" applyFill="1" applyBorder="1" applyAlignment="1">
      <alignment horizontal="center" vertical="center" wrapText="1"/>
    </xf>
    <xf numFmtId="38" fontId="4" fillId="0" borderId="57" xfId="35" applyFont="1" applyFill="1" applyBorder="1" applyAlignment="1">
      <alignment horizontal="center" vertical="center" wrapText="1"/>
    </xf>
    <xf numFmtId="38" fontId="3" fillId="0" borderId="57" xfId="35" applyFont="1" applyFill="1" applyBorder="1" applyAlignment="1">
      <alignment horizontal="center" vertical="center"/>
    </xf>
    <xf numFmtId="38" fontId="4" fillId="24" borderId="52" xfId="35" applyFont="1" applyFill="1" applyBorder="1" applyAlignment="1">
      <alignment horizontal="left" vertical="center" wrapText="1"/>
    </xf>
    <xf numFmtId="38" fontId="3" fillId="24" borderId="25" xfId="35" applyFont="1" applyFill="1" applyBorder="1" applyAlignment="1">
      <alignment horizontal="center" vertical="center"/>
    </xf>
    <xf numFmtId="38" fontId="4" fillId="0" borderId="13" xfId="35" applyFont="1" applyFill="1" applyBorder="1" applyAlignment="1">
      <alignment horizontal="left" vertical="center" wrapText="1"/>
    </xf>
    <xf numFmtId="38" fontId="4" fillId="24" borderId="13" xfId="35" applyFont="1" applyFill="1" applyBorder="1" applyAlignment="1">
      <alignment horizontal="left" vertical="center" wrapText="1"/>
    </xf>
    <xf numFmtId="38" fontId="3" fillId="24" borderId="57" xfId="35" applyFont="1" applyFill="1" applyBorder="1" applyAlignment="1">
      <alignment horizontal="center" vertical="center"/>
    </xf>
    <xf numFmtId="38" fontId="3" fillId="0" borderId="53" xfId="35" applyFont="1" applyFill="1" applyBorder="1" applyAlignment="1">
      <alignment horizontal="center" vertical="center"/>
    </xf>
    <xf numFmtId="38" fontId="4" fillId="0" borderId="35" xfId="35" applyFont="1" applyFill="1" applyBorder="1" applyAlignment="1">
      <alignment horizontal="left" vertical="center" wrapText="1"/>
    </xf>
    <xf numFmtId="38" fontId="4" fillId="0" borderId="13" xfId="35" applyFont="1" applyFill="1" applyBorder="1" applyAlignment="1">
      <alignment horizontal="center" vertical="center" wrapText="1"/>
    </xf>
    <xf numFmtId="38" fontId="4" fillId="0" borderId="10" xfId="35" applyFont="1" applyFill="1" applyBorder="1" applyAlignment="1">
      <alignment horizontal="center" vertical="center" wrapText="1"/>
    </xf>
    <xf numFmtId="38" fontId="3" fillId="0" borderId="83" xfId="35" applyFont="1" applyFill="1" applyBorder="1" applyAlignment="1">
      <alignment horizontal="center" vertical="center"/>
    </xf>
    <xf numFmtId="38" fontId="4" fillId="24" borderId="83" xfId="35" applyFont="1" applyFill="1" applyBorder="1" applyAlignment="1">
      <alignment horizontal="left" vertical="center" shrinkToFit="1"/>
    </xf>
    <xf numFmtId="38" fontId="3" fillId="24" borderId="83" xfId="35" applyFont="1" applyFill="1" applyBorder="1" applyAlignment="1">
      <alignment horizontal="center" vertical="center"/>
    </xf>
    <xf numFmtId="38" fontId="4" fillId="24" borderId="13" xfId="35" applyFont="1" applyFill="1" applyBorder="1" applyAlignment="1">
      <alignment horizontal="center" vertical="center" wrapText="1"/>
    </xf>
    <xf numFmtId="38" fontId="4" fillId="0" borderId="11" xfId="35" applyFont="1" applyFill="1" applyBorder="1" applyAlignment="1">
      <alignment vertical="center" wrapText="1"/>
    </xf>
    <xf numFmtId="38" fontId="4" fillId="6" borderId="46" xfId="35" applyFont="1" applyFill="1" applyBorder="1" applyAlignment="1">
      <alignment vertical="center" wrapText="1"/>
    </xf>
    <xf numFmtId="0" fontId="4" fillId="6" borderId="35" xfId="0" applyFont="1" applyFill="1" applyBorder="1" applyAlignment="1">
      <alignment horizontal="center" vertical="center"/>
    </xf>
    <xf numFmtId="38" fontId="3" fillId="6" borderId="94" xfId="35" applyFont="1" applyFill="1" applyBorder="1" applyAlignment="1">
      <alignment horizontal="center" vertical="center"/>
    </xf>
    <xf numFmtId="38" fontId="4" fillId="6" borderId="13" xfId="35" applyFont="1" applyFill="1" applyBorder="1" applyAlignment="1">
      <alignment horizontal="center" vertical="center" wrapText="1"/>
    </xf>
    <xf numFmtId="38" fontId="4" fillId="6" borderId="57" xfId="35" applyFont="1" applyFill="1" applyBorder="1" applyAlignment="1">
      <alignment horizontal="center" vertical="center" wrapText="1"/>
    </xf>
    <xf numFmtId="38" fontId="4" fillId="6" borderId="29" xfId="35" applyFont="1" applyFill="1" applyBorder="1" applyAlignment="1">
      <alignment horizontal="left" vertical="center" wrapText="1"/>
    </xf>
    <xf numFmtId="38" fontId="4" fillId="26" borderId="83" xfId="35" applyFont="1" applyFill="1" applyBorder="1" applyAlignment="1">
      <alignment horizontal="left" vertical="center" shrinkToFit="1"/>
    </xf>
    <xf numFmtId="0" fontId="4" fillId="24" borderId="27" xfId="0" applyFont="1" applyFill="1" applyBorder="1" applyAlignment="1">
      <alignment horizontal="center" vertical="center"/>
    </xf>
    <xf numFmtId="38" fontId="3" fillId="24" borderId="58" xfId="35" applyFont="1" applyFill="1" applyBorder="1" applyAlignment="1">
      <alignment horizontal="center" vertical="center"/>
    </xf>
    <xf numFmtId="38" fontId="3" fillId="0" borderId="55" xfId="35" applyFont="1" applyFill="1" applyBorder="1" applyAlignment="1">
      <alignment horizontal="center" vertical="center"/>
    </xf>
    <xf numFmtId="38" fontId="4" fillId="28" borderId="35" xfId="35" applyFont="1" applyFill="1" applyBorder="1" applyAlignment="1">
      <alignment horizontal="left" vertical="center" wrapText="1"/>
    </xf>
    <xf numFmtId="38" fontId="4" fillId="28" borderId="83" xfId="35" applyFont="1" applyFill="1" applyBorder="1" applyAlignment="1">
      <alignment horizontal="left" vertical="center" wrapText="1"/>
    </xf>
    <xf numFmtId="38" fontId="3" fillId="28" borderId="83" xfId="35" applyFont="1" applyFill="1" applyBorder="1" applyAlignment="1">
      <alignment horizontal="center" vertical="center"/>
    </xf>
    <xf numFmtId="38" fontId="4" fillId="26" borderId="52" xfId="35" applyFont="1" applyFill="1" applyBorder="1" applyAlignment="1">
      <alignment horizontal="left" vertical="center" wrapText="1"/>
    </xf>
    <xf numFmtId="38" fontId="3" fillId="26" borderId="25" xfId="35" applyFont="1" applyFill="1" applyBorder="1" applyAlignment="1">
      <alignment horizontal="center" vertical="center"/>
    </xf>
    <xf numFmtId="38" fontId="4" fillId="26" borderId="29" xfId="35" applyFont="1" applyFill="1" applyBorder="1" applyAlignment="1">
      <alignment horizontal="left" vertical="center" wrapText="1"/>
    </xf>
    <xf numFmtId="38" fontId="3" fillId="26" borderId="26" xfId="35" applyFont="1" applyFill="1" applyBorder="1" applyAlignment="1">
      <alignment horizontal="center" vertical="center"/>
    </xf>
    <xf numFmtId="38" fontId="3" fillId="26" borderId="128" xfId="35" applyFont="1" applyFill="1" applyBorder="1" applyAlignment="1">
      <alignment horizontal="center" vertical="center"/>
    </xf>
    <xf numFmtId="38" fontId="4" fillId="26" borderId="35" xfId="35" applyFont="1" applyFill="1" applyBorder="1" applyAlignment="1">
      <alignment horizontal="left" vertical="center" wrapText="1"/>
    </xf>
    <xf numFmtId="38" fontId="3" fillId="26" borderId="64" xfId="35" applyFont="1" applyFill="1" applyBorder="1" applyAlignment="1">
      <alignment horizontal="center" vertical="center"/>
    </xf>
    <xf numFmtId="38" fontId="4" fillId="26" borderId="13" xfId="35" applyFont="1" applyFill="1" applyBorder="1" applyAlignment="1">
      <alignment horizontal="center" vertical="center" wrapText="1"/>
    </xf>
    <xf numFmtId="38" fontId="4" fillId="26" borderId="57" xfId="35" applyFont="1" applyFill="1" applyBorder="1" applyAlignment="1">
      <alignment horizontal="center" vertical="center" wrapText="1"/>
    </xf>
    <xf numFmtId="38" fontId="4" fillId="26" borderId="10" xfId="35" applyFont="1" applyFill="1" applyBorder="1" applyAlignment="1">
      <alignment horizontal="center" vertical="center" wrapText="1"/>
    </xf>
    <xf numFmtId="38" fontId="3" fillId="0" borderId="18" xfId="35" applyFont="1" applyFill="1" applyBorder="1" applyAlignment="1">
      <alignment horizontal="center" vertical="center"/>
    </xf>
    <xf numFmtId="38" fontId="3" fillId="26" borderId="13" xfId="35" applyFont="1" applyFill="1" applyBorder="1" applyAlignment="1">
      <alignment horizontal="center" vertical="center"/>
    </xf>
    <xf numFmtId="38" fontId="3" fillId="26" borderId="57" xfId="35" applyFont="1" applyFill="1" applyBorder="1" applyAlignment="1">
      <alignment horizontal="center" vertical="center"/>
    </xf>
    <xf numFmtId="38" fontId="3" fillId="0" borderId="13" xfId="35" applyFont="1" applyFill="1" applyBorder="1" applyAlignment="1">
      <alignment horizontal="center" vertical="center"/>
    </xf>
    <xf numFmtId="38" fontId="4" fillId="26" borderId="69" xfId="35" applyFont="1" applyFill="1" applyBorder="1" applyAlignment="1">
      <alignment horizontal="left" vertical="center" wrapText="1"/>
    </xf>
    <xf numFmtId="38" fontId="3" fillId="26" borderId="40" xfId="35" applyFont="1" applyFill="1" applyBorder="1" applyAlignment="1">
      <alignment horizontal="center" vertical="center"/>
    </xf>
    <xf numFmtId="0" fontId="0" fillId="24" borderId="36"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13" xfId="0" applyFill="1" applyBorder="1" applyAlignment="1">
      <alignment vertical="center"/>
    </xf>
    <xf numFmtId="200" fontId="0" fillId="0" borderId="24" xfId="0" applyNumberFormat="1" applyFont="1" applyFill="1" applyBorder="1" applyAlignment="1">
      <alignment vertical="center"/>
    </xf>
    <xf numFmtId="201" fontId="0" fillId="0" borderId="23" xfId="0" applyNumberFormat="1" applyFont="1" applyFill="1" applyBorder="1" applyAlignment="1">
      <alignment vertical="center"/>
    </xf>
    <xf numFmtId="201" fontId="0" fillId="0" borderId="24" xfId="0" applyNumberFormat="1" applyFont="1" applyFill="1" applyBorder="1" applyAlignment="1">
      <alignment vertical="center"/>
    </xf>
    <xf numFmtId="205" fontId="0" fillId="0" borderId="24" xfId="0" applyNumberFormat="1" applyFont="1" applyFill="1" applyBorder="1" applyAlignment="1">
      <alignment vertical="center"/>
    </xf>
    <xf numFmtId="205" fontId="0" fillId="0" borderId="22" xfId="0" applyNumberFormat="1" applyFont="1" applyFill="1" applyBorder="1" applyAlignment="1">
      <alignment vertical="center"/>
    </xf>
    <xf numFmtId="205" fontId="0" fillId="0" borderId="23" xfId="0" applyNumberFormat="1" applyFont="1" applyFill="1" applyBorder="1" applyAlignment="1">
      <alignment vertical="center"/>
    </xf>
    <xf numFmtId="201" fontId="0" fillId="0" borderId="46" xfId="0" applyNumberFormat="1" applyFont="1" applyFill="1" applyBorder="1" applyAlignment="1">
      <alignment vertical="center"/>
    </xf>
    <xf numFmtId="201" fontId="0" fillId="0" borderId="22" xfId="0" applyNumberFormat="1" applyFont="1" applyFill="1" applyBorder="1" applyAlignment="1">
      <alignment vertical="center"/>
    </xf>
    <xf numFmtId="200" fontId="0" fillId="24" borderId="23" xfId="0" applyNumberFormat="1" applyFont="1" applyFill="1" applyBorder="1" applyAlignment="1">
      <alignment vertical="center"/>
    </xf>
    <xf numFmtId="200" fontId="0" fillId="24" borderId="24" xfId="0" applyNumberFormat="1" applyFont="1" applyFill="1" applyBorder="1" applyAlignment="1">
      <alignment vertical="center"/>
    </xf>
    <xf numFmtId="200" fontId="0" fillId="24" borderId="22" xfId="0" applyNumberFormat="1" applyFont="1" applyFill="1" applyBorder="1" applyAlignment="1">
      <alignment vertical="center"/>
    </xf>
    <xf numFmtId="200" fontId="0" fillId="0" borderId="46" xfId="0" applyNumberFormat="1" applyFont="1" applyFill="1" applyBorder="1" applyAlignment="1">
      <alignment vertical="center"/>
    </xf>
    <xf numFmtId="200" fontId="0" fillId="6" borderId="15" xfId="0" applyNumberFormat="1" applyFont="1" applyFill="1" applyBorder="1" applyAlignment="1">
      <alignment vertical="center"/>
    </xf>
    <xf numFmtId="0" fontId="0" fillId="24" borderId="46" xfId="0" applyFont="1" applyFill="1" applyBorder="1" applyAlignment="1">
      <alignment horizontal="center" vertical="center"/>
    </xf>
    <xf numFmtId="0" fontId="0" fillId="24" borderId="46" xfId="0" applyFont="1" applyFill="1" applyBorder="1" applyAlignment="1">
      <alignment vertical="center"/>
    </xf>
    <xf numFmtId="0" fontId="3" fillId="24" borderId="46" xfId="0" applyFont="1" applyFill="1" applyBorder="1" applyAlignment="1">
      <alignment vertical="center" wrapText="1"/>
    </xf>
    <xf numFmtId="0" fontId="3" fillId="24" borderId="59" xfId="0" applyFont="1" applyFill="1" applyBorder="1" applyAlignment="1">
      <alignment horizontal="right" vertical="center"/>
    </xf>
    <xf numFmtId="177" fontId="3" fillId="24" borderId="105" xfId="0" applyNumberFormat="1" applyFont="1" applyFill="1" applyBorder="1" applyAlignment="1">
      <alignment horizontal="center" vertical="center" wrapText="1"/>
    </xf>
    <xf numFmtId="0" fontId="3" fillId="24" borderId="107" xfId="0" applyFont="1" applyFill="1" applyBorder="1" applyAlignment="1">
      <alignment horizontal="left" vertical="center"/>
    </xf>
    <xf numFmtId="0" fontId="3" fillId="24" borderId="46" xfId="0" applyFont="1" applyFill="1" applyBorder="1" applyAlignment="1">
      <alignment vertical="center"/>
    </xf>
    <xf numFmtId="0" fontId="3" fillId="24" borderId="46" xfId="0" applyFont="1" applyFill="1" applyBorder="1" applyAlignment="1">
      <alignment horizontal="right" vertical="center"/>
    </xf>
    <xf numFmtId="176" fontId="3" fillId="24" borderId="55" xfId="0" applyNumberFormat="1" applyFont="1" applyFill="1" applyBorder="1" applyAlignment="1">
      <alignment horizontal="right" vertical="center" wrapText="1"/>
    </xf>
    <xf numFmtId="0" fontId="0" fillId="0" borderId="61" xfId="0" applyFont="1" applyFill="1" applyBorder="1" applyAlignment="1">
      <alignment horizontal="center" vertical="center"/>
    </xf>
    <xf numFmtId="0" fontId="0" fillId="0" borderId="62" xfId="0" applyFont="1" applyFill="1" applyBorder="1" applyAlignment="1">
      <alignment vertical="center" wrapText="1"/>
    </xf>
    <xf numFmtId="0" fontId="0" fillId="0" borderId="62" xfId="0" applyFont="1" applyFill="1" applyBorder="1" applyAlignment="1">
      <alignment vertical="center" shrinkToFit="1"/>
    </xf>
    <xf numFmtId="193" fontId="0" fillId="0" borderId="62" xfId="0" applyNumberFormat="1" applyFont="1" applyFill="1" applyBorder="1" applyAlignment="1">
      <alignment vertical="center" wrapText="1"/>
    </xf>
    <xf numFmtId="38" fontId="3" fillId="0" borderId="62" xfId="0" applyNumberFormat="1" applyFont="1" applyFill="1" applyBorder="1" applyAlignment="1">
      <alignment vertical="center" wrapText="1"/>
    </xf>
    <xf numFmtId="177" fontId="3" fillId="0" borderId="76" xfId="0" applyNumberFormat="1" applyFont="1" applyFill="1" applyBorder="1" applyAlignment="1">
      <alignment horizontal="right" vertical="center" wrapText="1"/>
    </xf>
    <xf numFmtId="177" fontId="3" fillId="0" borderId="113" xfId="0" applyNumberFormat="1" applyFont="1" applyFill="1" applyBorder="1" applyAlignment="1">
      <alignment horizontal="center" vertical="center" wrapText="1"/>
    </xf>
    <xf numFmtId="177" fontId="3" fillId="0" borderId="70" xfId="0" applyNumberFormat="1" applyFont="1" applyFill="1" applyBorder="1" applyAlignment="1">
      <alignment horizontal="left" vertical="center" wrapText="1"/>
    </xf>
    <xf numFmtId="194" fontId="3" fillId="0" borderId="62" xfId="34" applyNumberFormat="1" applyFont="1" applyFill="1" applyBorder="1" applyAlignment="1">
      <alignment vertical="center"/>
    </xf>
    <xf numFmtId="38" fontId="3" fillId="0" borderId="62" xfId="0" applyNumberFormat="1" applyFont="1" applyFill="1" applyBorder="1" applyAlignment="1">
      <alignment horizontal="right" vertical="center" wrapText="1"/>
    </xf>
    <xf numFmtId="0" fontId="3" fillId="0" borderId="62" xfId="0" applyFont="1" applyFill="1" applyBorder="1" applyAlignment="1">
      <alignment horizontal="right" vertical="center" wrapText="1"/>
    </xf>
    <xf numFmtId="176" fontId="3" fillId="0" borderId="63" xfId="0" applyNumberFormat="1" applyFont="1" applyFill="1" applyBorder="1" applyAlignment="1">
      <alignment horizontal="right" vertical="center" wrapText="1"/>
    </xf>
    <xf numFmtId="0" fontId="3" fillId="0" borderId="15" xfId="0" applyFont="1" applyFill="1" applyBorder="1" applyAlignment="1">
      <alignment vertical="center"/>
    </xf>
    <xf numFmtId="0" fontId="3" fillId="24" borderId="19" xfId="0" applyFont="1" applyFill="1" applyBorder="1" applyAlignment="1">
      <alignment vertical="center"/>
    </xf>
    <xf numFmtId="0" fontId="3" fillId="24" borderId="34" xfId="0" applyFont="1" applyFill="1" applyBorder="1" applyAlignment="1">
      <alignment vertical="center"/>
    </xf>
    <xf numFmtId="0" fontId="3" fillId="0" borderId="34" xfId="0" applyFont="1" applyFill="1" applyBorder="1" applyAlignment="1">
      <alignment vertical="center"/>
    </xf>
    <xf numFmtId="0" fontId="3" fillId="0" borderId="11" xfId="0" applyFont="1" applyFill="1" applyBorder="1" applyAlignment="1">
      <alignment vertical="center"/>
    </xf>
    <xf numFmtId="0" fontId="3" fillId="6" borderId="15" xfId="0" applyFont="1" applyFill="1" applyBorder="1" applyAlignment="1">
      <alignment vertical="center"/>
    </xf>
    <xf numFmtId="0" fontId="3" fillId="0" borderId="31" xfId="0" applyFont="1" applyFill="1" applyBorder="1" applyAlignment="1">
      <alignment vertical="center"/>
    </xf>
    <xf numFmtId="0" fontId="45" fillId="0" borderId="0" xfId="0" applyFont="1" applyFill="1" applyAlignment="1"/>
    <xf numFmtId="0" fontId="44" fillId="0" borderId="0" xfId="0" applyFont="1" applyFill="1" applyAlignment="1">
      <alignment vertical="center"/>
    </xf>
    <xf numFmtId="0" fontId="3" fillId="0" borderId="76"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0" fillId="0" borderId="114" xfId="0" applyBorder="1" applyAlignment="1">
      <alignment vertical="center" wrapText="1"/>
    </xf>
    <xf numFmtId="40" fontId="4" fillId="0" borderId="39" xfId="34" applyNumberFormat="1" applyFont="1" applyFill="1" applyBorder="1" applyAlignment="1">
      <alignment horizontal="right" vertical="center"/>
    </xf>
    <xf numFmtId="4" fontId="4" fillId="0" borderId="34" xfId="0" applyNumberFormat="1" applyFont="1" applyFill="1" applyBorder="1" applyAlignment="1">
      <alignment vertical="center"/>
    </xf>
    <xf numFmtId="194" fontId="3" fillId="0" borderId="31" xfId="34" applyNumberFormat="1" applyFont="1" applyFill="1" applyBorder="1" applyAlignment="1">
      <alignment vertical="center"/>
    </xf>
    <xf numFmtId="0" fontId="0" fillId="0" borderId="19" xfId="0" applyFont="1" applyFill="1" applyBorder="1" applyAlignment="1">
      <alignment horizontal="center" vertical="center"/>
    </xf>
    <xf numFmtId="200" fontId="0" fillId="26" borderId="22" xfId="0" applyNumberFormat="1" applyFont="1" applyFill="1" applyBorder="1" applyAlignment="1">
      <alignment vertical="center"/>
    </xf>
    <xf numFmtId="194" fontId="3" fillId="0" borderId="15" xfId="34" quotePrefix="1" applyNumberFormat="1" applyFont="1" applyFill="1" applyBorder="1" applyAlignment="1">
      <alignment vertical="center"/>
    </xf>
    <xf numFmtId="0" fontId="0" fillId="0" borderId="13" xfId="0" applyFill="1" applyBorder="1" applyAlignment="1">
      <alignment vertical="center"/>
    </xf>
    <xf numFmtId="0" fontId="4" fillId="0" borderId="77" xfId="0" applyFont="1" applyFill="1" applyBorder="1" applyAlignment="1">
      <alignment horizontal="center" vertical="center"/>
    </xf>
    <xf numFmtId="0" fontId="4" fillId="0" borderId="20" xfId="0" applyFont="1" applyFill="1" applyBorder="1" applyAlignment="1">
      <alignment horizontal="center" vertical="center"/>
    </xf>
    <xf numFmtId="38" fontId="37" fillId="0" borderId="0" xfId="34" applyFont="1" applyAlignment="1">
      <alignment vertical="center"/>
    </xf>
    <xf numFmtId="38" fontId="35" fillId="0" borderId="45" xfId="34" applyFont="1" applyFill="1" applyBorder="1" applyAlignment="1">
      <alignment vertical="center"/>
    </xf>
    <xf numFmtId="0" fontId="37" fillId="26" borderId="0" xfId="49" applyFont="1" applyFill="1">
      <alignment vertical="center"/>
    </xf>
    <xf numFmtId="189" fontId="4" fillId="0" borderId="70" xfId="0" applyNumberFormat="1" applyFont="1" applyFill="1" applyBorder="1" applyAlignment="1">
      <alignment horizontal="center" vertical="center" wrapText="1"/>
    </xf>
    <xf numFmtId="189" fontId="4" fillId="0" borderId="71" xfId="0" applyNumberFormat="1" applyFont="1" applyFill="1" applyBorder="1" applyAlignment="1">
      <alignment horizontal="center" vertical="center" wrapText="1"/>
    </xf>
    <xf numFmtId="0" fontId="4" fillId="0" borderId="70" xfId="0" applyFont="1" applyFill="1" applyBorder="1" applyAlignment="1">
      <alignment horizontal="center" vertical="center"/>
    </xf>
    <xf numFmtId="0" fontId="4" fillId="24" borderId="12" xfId="0" applyFont="1" applyFill="1" applyBorder="1" applyAlignment="1">
      <alignment horizontal="center" vertical="center"/>
    </xf>
    <xf numFmtId="0" fontId="4" fillId="24" borderId="0" xfId="0" applyFont="1" applyFill="1" applyBorder="1" applyAlignment="1">
      <alignment horizontal="center" vertical="center"/>
    </xf>
    <xf numFmtId="0" fontId="4" fillId="24" borderId="5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4" xfId="0" applyFont="1" applyFill="1" applyBorder="1" applyAlignment="1">
      <alignment horizontal="center" vertical="center"/>
    </xf>
    <xf numFmtId="0" fontId="4" fillId="24" borderId="20" xfId="0" applyFont="1" applyFill="1" applyBorder="1" applyAlignment="1">
      <alignment horizontal="center" vertical="center"/>
    </xf>
    <xf numFmtId="0" fontId="4" fillId="24" borderId="77" xfId="0" applyFont="1" applyFill="1" applyBorder="1" applyAlignment="1">
      <alignment horizontal="center" vertical="center"/>
    </xf>
    <xf numFmtId="0" fontId="4" fillId="24" borderId="45" xfId="0" applyFont="1" applyFill="1" applyBorder="1" applyAlignment="1">
      <alignment horizontal="center" vertical="center"/>
    </xf>
    <xf numFmtId="0" fontId="4" fillId="26" borderId="12" xfId="0" applyFont="1" applyFill="1" applyBorder="1" applyAlignment="1">
      <alignment horizontal="center" vertical="center"/>
    </xf>
    <xf numFmtId="0" fontId="4" fillId="26" borderId="0" xfId="0" applyFont="1" applyFill="1" applyBorder="1" applyAlignment="1">
      <alignment horizontal="center" vertical="center"/>
    </xf>
    <xf numFmtId="0" fontId="4" fillId="26" borderId="71" xfId="0" applyFont="1" applyFill="1" applyBorder="1" applyAlignment="1">
      <alignment horizontal="center" vertical="center"/>
    </xf>
    <xf numFmtId="0" fontId="0" fillId="0" borderId="0" xfId="0" applyAlignment="1">
      <alignment wrapText="1"/>
    </xf>
    <xf numFmtId="38" fontId="3" fillId="24" borderId="34" xfId="34" applyFont="1" applyFill="1" applyBorder="1" applyAlignment="1">
      <alignment horizontal="right" vertical="center"/>
    </xf>
    <xf numFmtId="183" fontId="3" fillId="0" borderId="11" xfId="28" applyNumberFormat="1" applyFont="1" applyFill="1" applyBorder="1" applyAlignment="1">
      <alignment horizontal="right" vertical="center"/>
    </xf>
    <xf numFmtId="183" fontId="3" fillId="6" borderId="19" xfId="28" applyNumberFormat="1" applyFont="1" applyFill="1" applyBorder="1" applyAlignment="1">
      <alignment horizontal="right" vertical="center"/>
    </xf>
    <xf numFmtId="183" fontId="3" fillId="6" borderId="11" xfId="28" applyNumberFormat="1" applyFont="1" applyFill="1" applyBorder="1" applyAlignment="1">
      <alignment horizontal="right" vertical="center"/>
    </xf>
    <xf numFmtId="183" fontId="3" fillId="0" borderId="53" xfId="28" applyNumberFormat="1" applyFont="1" applyFill="1" applyBorder="1" applyAlignment="1">
      <alignment horizontal="right" vertical="center"/>
    </xf>
    <xf numFmtId="183" fontId="3" fillId="26" borderId="11" xfId="28" applyNumberFormat="1" applyFont="1" applyFill="1" applyBorder="1" applyAlignment="1">
      <alignment horizontal="right" vertical="center"/>
    </xf>
    <xf numFmtId="0" fontId="4" fillId="0" borderId="72" xfId="0" applyFont="1" applyFill="1" applyBorder="1" applyAlignment="1">
      <alignment horizontal="center" vertical="center"/>
    </xf>
    <xf numFmtId="38" fontId="3" fillId="0" borderId="19" xfId="34" applyFont="1" applyFill="1" applyBorder="1" applyAlignment="1">
      <alignment horizontal="right" vertical="center"/>
    </xf>
    <xf numFmtId="0" fontId="4" fillId="0" borderId="36" xfId="0" applyFont="1" applyFill="1" applyBorder="1" applyAlignment="1">
      <alignment horizontal="center" vertical="center"/>
    </xf>
    <xf numFmtId="189" fontId="3" fillId="0" borderId="15" xfId="35" applyNumberFormat="1" applyFont="1" applyFill="1" applyBorder="1" applyAlignment="1">
      <alignment horizontal="right" vertical="center"/>
    </xf>
    <xf numFmtId="189" fontId="3" fillId="0" borderId="19" xfId="35" applyNumberFormat="1" applyFont="1" applyFill="1" applyBorder="1" applyAlignment="1">
      <alignment horizontal="right" vertical="center"/>
    </xf>
    <xf numFmtId="189" fontId="3" fillId="0" borderId="15" xfId="35" applyNumberFormat="1" applyFont="1" applyFill="1" applyBorder="1" applyAlignment="1">
      <alignment horizontal="center" vertical="center"/>
    </xf>
    <xf numFmtId="189" fontId="3" fillId="0" borderId="19" xfId="35" applyNumberFormat="1" applyFont="1" applyFill="1" applyBorder="1" applyAlignment="1">
      <alignment horizontal="center" vertical="center"/>
    </xf>
    <xf numFmtId="189" fontId="3" fillId="24" borderId="19" xfId="35" applyNumberFormat="1" applyFont="1" applyFill="1" applyBorder="1" applyAlignment="1">
      <alignment horizontal="center" vertical="center"/>
    </xf>
    <xf numFmtId="189" fontId="3" fillId="24" borderId="15" xfId="35" applyNumberFormat="1" applyFont="1" applyFill="1" applyBorder="1" applyAlignment="1">
      <alignment horizontal="right" vertical="center"/>
    </xf>
    <xf numFmtId="189" fontId="3" fillId="24" borderId="19" xfId="35" applyNumberFormat="1" applyFont="1" applyFill="1" applyBorder="1" applyAlignment="1">
      <alignment horizontal="right" vertical="center"/>
    </xf>
    <xf numFmtId="189" fontId="3" fillId="0" borderId="23" xfId="35" applyNumberFormat="1" applyFont="1" applyFill="1" applyBorder="1" applyAlignment="1">
      <alignment horizontal="right" vertical="center"/>
    </xf>
    <xf numFmtId="189" fontId="3" fillId="0" borderId="24" xfId="35" applyNumberFormat="1" applyFont="1" applyFill="1" applyBorder="1" applyAlignment="1">
      <alignment horizontal="right" vertical="center"/>
    </xf>
    <xf numFmtId="189" fontId="3" fillId="0" borderId="22" xfId="35" applyNumberFormat="1" applyFont="1" applyFill="1" applyBorder="1" applyAlignment="1">
      <alignment horizontal="right" vertical="center"/>
    </xf>
    <xf numFmtId="189" fontId="3" fillId="0" borderId="23" xfId="35" applyNumberFormat="1" applyFont="1" applyFill="1" applyBorder="1" applyAlignment="1">
      <alignment horizontal="center" vertical="center"/>
    </xf>
    <xf numFmtId="189" fontId="3" fillId="0" borderId="22" xfId="35" applyNumberFormat="1" applyFont="1" applyFill="1" applyBorder="1" applyAlignment="1">
      <alignment horizontal="center" vertical="center"/>
    </xf>
    <xf numFmtId="189" fontId="3" fillId="0" borderId="15" xfId="0" applyNumberFormat="1" applyFont="1" applyFill="1" applyBorder="1" applyAlignment="1">
      <alignment horizontal="center" vertical="center"/>
    </xf>
    <xf numFmtId="189" fontId="3" fillId="0" borderId="19" xfId="0" applyNumberFormat="1" applyFont="1" applyFill="1" applyBorder="1" applyAlignment="1">
      <alignment horizontal="center" vertical="center"/>
    </xf>
    <xf numFmtId="189" fontId="3" fillId="0" borderId="19" xfId="0" applyNumberFormat="1" applyFont="1" applyFill="1" applyBorder="1" applyAlignment="1">
      <alignment horizontal="right" vertical="center"/>
    </xf>
    <xf numFmtId="38" fontId="3" fillId="26" borderId="15" xfId="35" applyFont="1" applyFill="1" applyBorder="1" applyAlignment="1">
      <alignment horizontal="center" vertical="center"/>
    </xf>
    <xf numFmtId="38" fontId="3" fillId="0" borderId="15" xfId="35" applyFont="1" applyFill="1" applyBorder="1" applyAlignment="1">
      <alignment horizontal="center" vertical="center"/>
    </xf>
    <xf numFmtId="38" fontId="3" fillId="0" borderId="19" xfId="35" applyFont="1" applyFill="1" applyBorder="1" applyAlignment="1">
      <alignment horizontal="center" vertical="center"/>
    </xf>
    <xf numFmtId="38" fontId="3" fillId="24" borderId="15" xfId="35" applyFont="1" applyFill="1" applyBorder="1" applyAlignment="1">
      <alignment horizontal="center" vertical="center"/>
    </xf>
    <xf numFmtId="183" fontId="3" fillId="0" borderId="62" xfId="28" applyNumberFormat="1" applyFont="1" applyFill="1" applyBorder="1" applyAlignment="1">
      <alignment horizontal="right" vertical="center"/>
    </xf>
    <xf numFmtId="192" fontId="3" fillId="0" borderId="62" xfId="0" applyNumberFormat="1" applyFont="1" applyFill="1" applyBorder="1" applyAlignment="1">
      <alignment horizontal="right" vertical="center"/>
    </xf>
    <xf numFmtId="191" fontId="3" fillId="0" borderId="62" xfId="34" applyNumberFormat="1" applyFont="1" applyFill="1" applyBorder="1" applyAlignment="1">
      <alignment horizontal="right" vertical="center"/>
    </xf>
    <xf numFmtId="178" fontId="3" fillId="0" borderId="62" xfId="0" applyNumberFormat="1" applyFont="1" applyFill="1" applyBorder="1" applyAlignment="1">
      <alignment horizontal="right" vertical="center"/>
    </xf>
    <xf numFmtId="192" fontId="3" fillId="6" borderId="11" xfId="0" applyNumberFormat="1" applyFont="1" applyFill="1" applyBorder="1" applyAlignment="1">
      <alignment horizontal="right" vertical="center"/>
    </xf>
    <xf numFmtId="191" fontId="3" fillId="24" borderId="10" xfId="34" applyNumberFormat="1" applyFont="1" applyFill="1" applyBorder="1" applyAlignment="1">
      <alignment horizontal="right" vertical="center"/>
    </xf>
    <xf numFmtId="178" fontId="3" fillId="24" borderId="10" xfId="0" applyNumberFormat="1" applyFont="1" applyFill="1" applyBorder="1" applyAlignment="1">
      <alignment horizontal="right" vertical="center"/>
    </xf>
    <xf numFmtId="192" fontId="3" fillId="0" borderId="11" xfId="0" applyNumberFormat="1" applyFont="1" applyFill="1" applyBorder="1" applyAlignment="1">
      <alignment horizontal="right" vertical="center"/>
    </xf>
    <xf numFmtId="191" fontId="3" fillId="0" borderId="10" xfId="34" applyNumberFormat="1" applyFont="1" applyFill="1" applyBorder="1" applyAlignment="1">
      <alignment horizontal="right" vertical="center"/>
    </xf>
    <xf numFmtId="178" fontId="3" fillId="0" borderId="10" xfId="0" applyNumberFormat="1" applyFont="1" applyFill="1" applyBorder="1" applyAlignment="1">
      <alignment horizontal="right" vertical="center"/>
    </xf>
    <xf numFmtId="38" fontId="3" fillId="24" borderId="11" xfId="34" applyFont="1" applyFill="1" applyBorder="1" applyAlignment="1">
      <alignment horizontal="right" vertical="center" shrinkToFit="1"/>
    </xf>
    <xf numFmtId="185" fontId="3" fillId="6" borderId="10" xfId="0" applyNumberFormat="1" applyFont="1" applyFill="1" applyBorder="1" applyAlignment="1">
      <alignment horizontal="right" vertical="center"/>
    </xf>
    <xf numFmtId="192" fontId="3" fillId="6" borderId="10" xfId="0" applyNumberFormat="1" applyFont="1" applyFill="1" applyBorder="1" applyAlignment="1">
      <alignment horizontal="right" vertical="center"/>
    </xf>
    <xf numFmtId="191" fontId="3" fillId="24" borderId="23" xfId="34" applyNumberFormat="1" applyFont="1" applyFill="1" applyBorder="1" applyAlignment="1">
      <alignment horizontal="right" vertical="center"/>
    </xf>
    <xf numFmtId="178" fontId="3" fillId="24" borderId="23" xfId="0" applyNumberFormat="1" applyFont="1" applyFill="1" applyBorder="1" applyAlignment="1">
      <alignment horizontal="right" vertical="center"/>
    </xf>
    <xf numFmtId="38" fontId="3" fillId="24" borderId="34" xfId="34" applyFont="1" applyFill="1" applyBorder="1" applyAlignment="1">
      <alignment horizontal="right" vertical="center" shrinkToFit="1"/>
    </xf>
    <xf numFmtId="38" fontId="3" fillId="0" borderId="22" xfId="34" applyFont="1" applyFill="1" applyBorder="1" applyAlignment="1">
      <alignment horizontal="right" vertical="center" shrinkToFit="1"/>
    </xf>
    <xf numFmtId="185" fontId="3" fillId="26" borderId="11" xfId="0" applyNumberFormat="1" applyFont="1" applyFill="1" applyBorder="1" applyAlignment="1">
      <alignment horizontal="right" vertical="center"/>
    </xf>
    <xf numFmtId="192" fontId="3" fillId="26" borderId="11" xfId="0" applyNumberFormat="1" applyFont="1" applyFill="1" applyBorder="1" applyAlignment="1">
      <alignment horizontal="right" vertical="center"/>
    </xf>
    <xf numFmtId="178" fontId="3" fillId="26" borderId="10" xfId="0" applyNumberFormat="1" applyFont="1" applyFill="1" applyBorder="1" applyAlignment="1">
      <alignment horizontal="right" vertical="center"/>
    </xf>
    <xf numFmtId="191" fontId="3" fillId="26" borderId="10" xfId="34" applyNumberFormat="1" applyFont="1" applyFill="1" applyBorder="1" applyAlignment="1">
      <alignment horizontal="right" vertical="center"/>
    </xf>
    <xf numFmtId="38" fontId="3" fillId="0" borderId="11" xfId="34" applyFont="1" applyFill="1" applyBorder="1" applyAlignment="1">
      <alignment horizontal="right" vertical="center" shrinkToFit="1"/>
    </xf>
    <xf numFmtId="179" fontId="3" fillId="0" borderId="10"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0" fontId="4" fillId="0" borderId="96" xfId="0" applyFont="1" applyFill="1" applyBorder="1" applyAlignment="1">
      <alignment horizontal="center" vertical="center"/>
    </xf>
    <xf numFmtId="189" fontId="3" fillId="0" borderId="23" xfId="35" applyNumberFormat="1" applyFont="1" applyFill="1" applyBorder="1" applyAlignment="1">
      <alignment vertical="center"/>
    </xf>
    <xf numFmtId="189" fontId="3" fillId="0" borderId="22" xfId="35" applyNumberFormat="1" applyFont="1" applyFill="1" applyBorder="1" applyAlignment="1">
      <alignment vertical="center"/>
    </xf>
    <xf numFmtId="189" fontId="3" fillId="24" borderId="22" xfId="35" applyNumberFormat="1" applyFont="1" applyFill="1" applyBorder="1" applyAlignment="1">
      <alignment vertical="center"/>
    </xf>
    <xf numFmtId="189" fontId="3" fillId="24" borderId="23" xfId="35" applyNumberFormat="1" applyFont="1" applyFill="1" applyBorder="1" applyAlignment="1">
      <alignment vertical="center"/>
    </xf>
    <xf numFmtId="189" fontId="3" fillId="24" borderId="24" xfId="35" applyNumberFormat="1" applyFont="1" applyFill="1" applyBorder="1" applyAlignment="1">
      <alignment vertical="center"/>
    </xf>
    <xf numFmtId="189" fontId="2" fillId="0" borderId="26" xfId="0" applyNumberFormat="1" applyFont="1" applyFill="1" applyBorder="1" applyAlignment="1">
      <alignment horizontal="left" vertical="top" wrapText="1"/>
    </xf>
    <xf numFmtId="189" fontId="2" fillId="0" borderId="51" xfId="0" applyNumberFormat="1" applyFont="1" applyFill="1" applyBorder="1" applyAlignment="1">
      <alignment horizontal="left" vertical="top" wrapText="1"/>
    </xf>
    <xf numFmtId="189" fontId="2" fillId="24" borderId="25" xfId="0" applyNumberFormat="1" applyFont="1" applyFill="1" applyBorder="1" applyAlignment="1">
      <alignment horizontal="left" vertical="top" wrapText="1"/>
    </xf>
    <xf numFmtId="189" fontId="46" fillId="24" borderId="27" xfId="0" applyNumberFormat="1" applyFont="1" applyFill="1" applyBorder="1" applyAlignment="1">
      <alignment horizontal="left" vertical="top" wrapText="1"/>
    </xf>
    <xf numFmtId="189" fontId="46" fillId="24" borderId="66" xfId="0" applyNumberFormat="1" applyFont="1" applyFill="1" applyBorder="1" applyAlignment="1">
      <alignment horizontal="left" vertical="top" wrapText="1"/>
    </xf>
    <xf numFmtId="189" fontId="46" fillId="0" borderId="26" xfId="0" applyNumberFormat="1" applyFont="1" applyFill="1" applyBorder="1" applyAlignment="1">
      <alignment horizontal="left" vertical="top" wrapText="1"/>
    </xf>
    <xf numFmtId="189" fontId="2" fillId="0" borderId="27" xfId="0" applyNumberFormat="1" applyFont="1" applyFill="1" applyBorder="1" applyAlignment="1">
      <alignment horizontal="left" vertical="top" wrapText="1"/>
    </xf>
    <xf numFmtId="189" fontId="2" fillId="24" borderId="25" xfId="0" applyNumberFormat="1" applyFont="1" applyFill="1" applyBorder="1" applyAlignment="1">
      <alignment horizontal="left" vertical="top" shrinkToFit="1"/>
    </xf>
    <xf numFmtId="189" fontId="2" fillId="24" borderId="26" xfId="0" applyNumberFormat="1" applyFont="1" applyFill="1" applyBorder="1" applyAlignment="1">
      <alignment horizontal="left" vertical="top" wrapText="1"/>
    </xf>
    <xf numFmtId="189" fontId="2" fillId="24" borderId="26" xfId="0" applyNumberFormat="1" applyFont="1" applyFill="1" applyBorder="1" applyAlignment="1">
      <alignment horizontal="left" vertical="top" shrinkToFit="1"/>
    </xf>
    <xf numFmtId="189" fontId="2" fillId="24" borderId="27" xfId="0" applyNumberFormat="1" applyFont="1" applyFill="1" applyBorder="1" applyAlignment="1">
      <alignment horizontal="left" vertical="top" wrapText="1"/>
    </xf>
    <xf numFmtId="189" fontId="2" fillId="0" borderId="57" xfId="0" applyNumberFormat="1" applyFont="1" applyFill="1" applyBorder="1" applyAlignment="1">
      <alignment horizontal="left" vertical="top" wrapText="1" shrinkToFit="1"/>
    </xf>
    <xf numFmtId="189" fontId="46" fillId="24" borderId="58" xfId="0" applyNumberFormat="1" applyFont="1" applyFill="1" applyBorder="1" applyAlignment="1">
      <alignment horizontal="left" vertical="top" wrapText="1"/>
    </xf>
    <xf numFmtId="189" fontId="46" fillId="0" borderId="25" xfId="0" applyNumberFormat="1" applyFont="1" applyFill="1" applyBorder="1" applyAlignment="1">
      <alignment horizontal="left" vertical="top" wrapText="1"/>
    </xf>
    <xf numFmtId="189" fontId="46" fillId="0" borderId="27" xfId="0" applyNumberFormat="1" applyFont="1" applyFill="1" applyBorder="1" applyAlignment="1">
      <alignment horizontal="left" vertical="top" wrapText="1"/>
    </xf>
    <xf numFmtId="189" fontId="2" fillId="24" borderId="57" xfId="0" applyNumberFormat="1" applyFont="1" applyFill="1" applyBorder="1" applyAlignment="1">
      <alignment horizontal="left" vertical="top" wrapText="1"/>
    </xf>
    <xf numFmtId="189" fontId="46" fillId="24" borderId="25" xfId="0" applyNumberFormat="1" applyFont="1" applyFill="1" applyBorder="1" applyAlignment="1">
      <alignment horizontal="left" vertical="top" wrapText="1" shrinkToFit="1"/>
    </xf>
    <xf numFmtId="189" fontId="2" fillId="0" borderId="25" xfId="0" applyNumberFormat="1" applyFont="1" applyFill="1" applyBorder="1" applyAlignment="1">
      <alignment horizontal="left" vertical="top" wrapText="1"/>
    </xf>
    <xf numFmtId="189" fontId="46" fillId="6" borderId="25" xfId="0" applyNumberFormat="1" applyFont="1" applyFill="1" applyBorder="1" applyAlignment="1">
      <alignment horizontal="left" vertical="top" wrapText="1"/>
    </xf>
    <xf numFmtId="189" fontId="46" fillId="6" borderId="26" xfId="0" applyNumberFormat="1" applyFont="1" applyFill="1" applyBorder="1" applyAlignment="1">
      <alignment horizontal="left" vertical="top" wrapText="1"/>
    </xf>
    <xf numFmtId="189" fontId="46" fillId="6" borderId="27" xfId="0" applyNumberFormat="1" applyFont="1" applyFill="1" applyBorder="1" applyAlignment="1">
      <alignment horizontal="left" vertical="top" wrapText="1"/>
    </xf>
    <xf numFmtId="189" fontId="46" fillId="6" borderId="66" xfId="0" applyNumberFormat="1" applyFont="1" applyFill="1" applyBorder="1" applyAlignment="1">
      <alignment horizontal="left" vertical="top" wrapText="1"/>
    </xf>
    <xf numFmtId="189" fontId="2" fillId="0" borderId="66" xfId="0" applyNumberFormat="1" applyFont="1" applyFill="1" applyBorder="1" applyAlignment="1">
      <alignment horizontal="left" vertical="top" wrapText="1"/>
    </xf>
    <xf numFmtId="189" fontId="2" fillId="24" borderId="66" xfId="0" applyNumberFormat="1" applyFont="1" applyFill="1" applyBorder="1" applyAlignment="1">
      <alignment horizontal="left" vertical="top" wrapText="1"/>
    </xf>
    <xf numFmtId="189" fontId="2" fillId="0" borderId="58" xfId="0" applyNumberFormat="1" applyFont="1" applyFill="1" applyBorder="1" applyAlignment="1">
      <alignment horizontal="left" vertical="top" wrapText="1"/>
    </xf>
    <xf numFmtId="189" fontId="46" fillId="0" borderId="58" xfId="0" applyNumberFormat="1" applyFont="1" applyFill="1" applyBorder="1" applyAlignment="1">
      <alignment horizontal="left" vertical="top" wrapText="1"/>
    </xf>
    <xf numFmtId="189" fontId="46" fillId="24" borderId="57" xfId="0" applyNumberFormat="1" applyFont="1" applyFill="1" applyBorder="1" applyAlignment="1">
      <alignment horizontal="left" vertical="top" wrapText="1"/>
    </xf>
    <xf numFmtId="189" fontId="46" fillId="0" borderId="57" xfId="0" applyNumberFormat="1" applyFont="1" applyFill="1" applyBorder="1" applyAlignment="1">
      <alignment horizontal="left" vertical="top" wrapText="1"/>
    </xf>
    <xf numFmtId="189" fontId="46" fillId="26" borderId="25" xfId="0" applyNumberFormat="1" applyFont="1" applyFill="1" applyBorder="1" applyAlignment="1">
      <alignment horizontal="left" vertical="top" wrapText="1"/>
    </xf>
    <xf numFmtId="189" fontId="46" fillId="26" borderId="26" xfId="0" applyNumberFormat="1" applyFont="1" applyFill="1" applyBorder="1" applyAlignment="1">
      <alignment horizontal="left" vertical="top" wrapText="1"/>
    </xf>
    <xf numFmtId="189" fontId="46" fillId="26" borderId="27" xfId="0" applyNumberFormat="1" applyFont="1" applyFill="1" applyBorder="1" applyAlignment="1">
      <alignment horizontal="left" vertical="top" wrapText="1"/>
    </xf>
    <xf numFmtId="189" fontId="2" fillId="26" borderId="57" xfId="0" applyNumberFormat="1" applyFont="1" applyFill="1" applyBorder="1" applyAlignment="1">
      <alignment horizontal="left" vertical="top" wrapText="1"/>
    </xf>
    <xf numFmtId="189" fontId="2" fillId="0" borderId="57" xfId="0" applyNumberFormat="1" applyFont="1" applyFill="1" applyBorder="1" applyAlignment="1">
      <alignment horizontal="left" vertical="top" wrapText="1"/>
    </xf>
    <xf numFmtId="189" fontId="3" fillId="0" borderId="44" xfId="0" applyNumberFormat="1" applyFont="1" applyFill="1" applyBorder="1" applyAlignment="1">
      <alignment horizontal="right" vertical="center"/>
    </xf>
    <xf numFmtId="38" fontId="3" fillId="0" borderId="51" xfId="34" applyFont="1" applyFill="1" applyBorder="1" applyAlignment="1">
      <alignment horizontal="right" vertical="center"/>
    </xf>
    <xf numFmtId="38" fontId="3" fillId="24" borderId="25" xfId="34" applyFont="1" applyFill="1" applyBorder="1" applyAlignment="1">
      <alignment horizontal="right" vertical="center"/>
    </xf>
    <xf numFmtId="38" fontId="3" fillId="24" borderId="24" xfId="34" applyFont="1" applyFill="1" applyBorder="1" applyAlignment="1">
      <alignment horizontal="right" vertical="center" wrapText="1"/>
    </xf>
    <xf numFmtId="38" fontId="3" fillId="24" borderId="26" xfId="34" applyFont="1" applyFill="1" applyBorder="1" applyAlignment="1">
      <alignment horizontal="right" vertical="center"/>
    </xf>
    <xf numFmtId="38" fontId="3" fillId="24" borderId="22" xfId="34" applyFont="1" applyFill="1" applyBorder="1" applyAlignment="1">
      <alignment horizontal="right" vertical="center"/>
    </xf>
    <xf numFmtId="38" fontId="3" fillId="24" borderId="27" xfId="34" applyFont="1" applyFill="1" applyBorder="1" applyAlignment="1">
      <alignment horizontal="right" vertical="center"/>
    </xf>
    <xf numFmtId="38" fontId="3" fillId="24" borderId="53" xfId="34" applyFont="1" applyFill="1" applyBorder="1" applyAlignment="1">
      <alignment horizontal="right" vertical="center"/>
    </xf>
    <xf numFmtId="38" fontId="3" fillId="0" borderId="23" xfId="34" applyFont="1" applyFill="1" applyBorder="1" applyAlignment="1">
      <alignment horizontal="right" vertical="center" wrapText="1"/>
    </xf>
    <xf numFmtId="38" fontId="3" fillId="0" borderId="25" xfId="34" applyFont="1" applyFill="1" applyBorder="1" applyAlignment="1">
      <alignment horizontal="right" vertical="center"/>
    </xf>
    <xf numFmtId="38" fontId="3" fillId="0" borderId="26" xfId="34" applyFont="1" applyFill="1" applyBorder="1" applyAlignment="1">
      <alignment horizontal="right" vertical="center"/>
    </xf>
    <xf numFmtId="38" fontId="3" fillId="0" borderId="27" xfId="34" applyFont="1" applyFill="1" applyBorder="1" applyAlignment="1">
      <alignment horizontal="right" vertical="center"/>
    </xf>
    <xf numFmtId="38" fontId="3" fillId="0" borderId="53" xfId="34" applyFont="1" applyFill="1" applyBorder="1" applyAlignment="1">
      <alignment horizontal="right" vertical="center"/>
    </xf>
    <xf numFmtId="38" fontId="3" fillId="24" borderId="57" xfId="34" applyFont="1" applyFill="1" applyBorder="1" applyAlignment="1">
      <alignment horizontal="right" vertical="center"/>
    </xf>
    <xf numFmtId="38" fontId="3" fillId="0" borderId="58" xfId="34" applyFont="1" applyFill="1" applyBorder="1" applyAlignment="1">
      <alignment horizontal="right" vertical="center"/>
    </xf>
    <xf numFmtId="38" fontId="3" fillId="0" borderId="25" xfId="34" applyFont="1" applyFill="1" applyBorder="1" applyAlignment="1">
      <alignment horizontal="right" vertical="center" shrinkToFit="1"/>
    </xf>
    <xf numFmtId="38" fontId="3" fillId="0" borderId="57" xfId="34" applyFont="1" applyFill="1" applyBorder="1" applyAlignment="1">
      <alignment horizontal="right" vertical="center"/>
    </xf>
    <xf numFmtId="38" fontId="3" fillId="6" borderId="23" xfId="34" applyFont="1" applyFill="1" applyBorder="1" applyAlignment="1">
      <alignment horizontal="right" vertical="center"/>
    </xf>
    <xf numFmtId="38" fontId="3" fillId="6" borderId="25" xfId="34" applyFont="1" applyFill="1" applyBorder="1" applyAlignment="1">
      <alignment horizontal="right" vertical="center"/>
    </xf>
    <xf numFmtId="38" fontId="3" fillId="6" borderId="26" xfId="34" applyFont="1" applyFill="1" applyBorder="1" applyAlignment="1">
      <alignment horizontal="right" vertical="center"/>
    </xf>
    <xf numFmtId="38" fontId="3" fillId="6" borderId="22" xfId="34" applyFont="1" applyFill="1" applyBorder="1" applyAlignment="1">
      <alignment horizontal="right" vertical="center"/>
    </xf>
    <xf numFmtId="38" fontId="3" fillId="6" borderId="27" xfId="34" applyFont="1" applyFill="1" applyBorder="1" applyAlignment="1">
      <alignment horizontal="right" vertical="center"/>
    </xf>
    <xf numFmtId="38" fontId="3" fillId="6" borderId="57" xfId="34" applyFont="1" applyFill="1" applyBorder="1" applyAlignment="1">
      <alignment horizontal="right" vertical="center"/>
    </xf>
    <xf numFmtId="38" fontId="3" fillId="24" borderId="24" xfId="34" applyFont="1" applyFill="1" applyBorder="1" applyAlignment="1">
      <alignment horizontal="right" vertical="center" shrinkToFit="1"/>
    </xf>
    <xf numFmtId="38" fontId="3" fillId="26" borderId="24" xfId="34" applyFont="1" applyFill="1" applyBorder="1" applyAlignment="1">
      <alignment horizontal="right" vertical="center"/>
    </xf>
    <xf numFmtId="38" fontId="0" fillId="26" borderId="24" xfId="34" applyFont="1" applyFill="1" applyBorder="1" applyAlignment="1">
      <alignment horizontal="right" vertical="center" shrinkToFit="1"/>
    </xf>
    <xf numFmtId="38" fontId="0" fillId="26" borderId="22" xfId="34" applyFont="1" applyFill="1" applyBorder="1" applyAlignment="1">
      <alignment horizontal="right" vertical="center" shrinkToFit="1"/>
    </xf>
    <xf numFmtId="38" fontId="3" fillId="26" borderId="26" xfId="34" applyFont="1" applyFill="1" applyBorder="1" applyAlignment="1">
      <alignment horizontal="right" vertical="center"/>
    </xf>
    <xf numFmtId="38" fontId="3" fillId="26" borderId="22" xfId="34" applyFont="1" applyFill="1" applyBorder="1" applyAlignment="1">
      <alignment horizontal="right" vertical="center"/>
    </xf>
    <xf numFmtId="38" fontId="3" fillId="26" borderId="27" xfId="34" applyFont="1" applyFill="1" applyBorder="1" applyAlignment="1">
      <alignment horizontal="right" vertical="center"/>
    </xf>
    <xf numFmtId="38" fontId="3" fillId="28" borderId="23" xfId="34" applyFont="1" applyFill="1" applyBorder="1" applyAlignment="1">
      <alignment horizontal="right" vertical="center"/>
    </xf>
    <xf numFmtId="38" fontId="3" fillId="28" borderId="25" xfId="34" applyFont="1" applyFill="1" applyBorder="1" applyAlignment="1">
      <alignment horizontal="right" vertical="center"/>
    </xf>
    <xf numFmtId="38" fontId="3" fillId="28" borderId="22" xfId="34" applyFont="1" applyFill="1" applyBorder="1" applyAlignment="1">
      <alignment horizontal="right" vertical="center"/>
    </xf>
    <xf numFmtId="38" fontId="3" fillId="28" borderId="27" xfId="34" applyFont="1" applyFill="1" applyBorder="1" applyAlignment="1">
      <alignment horizontal="right" vertical="center"/>
    </xf>
    <xf numFmtId="38" fontId="3" fillId="28" borderId="19" xfId="34" applyFont="1" applyFill="1" applyBorder="1" applyAlignment="1">
      <alignment horizontal="right" vertical="center"/>
    </xf>
    <xf numFmtId="38" fontId="3" fillId="28" borderId="58" xfId="34" applyFont="1" applyFill="1" applyBorder="1" applyAlignment="1">
      <alignment horizontal="right" vertical="center"/>
    </xf>
    <xf numFmtId="38" fontId="3" fillId="26" borderId="25" xfId="34" applyFont="1" applyFill="1" applyBorder="1" applyAlignment="1">
      <alignment horizontal="right" vertical="center"/>
    </xf>
    <xf numFmtId="38" fontId="3" fillId="26" borderId="15" xfId="34" applyFont="1" applyFill="1" applyBorder="1" applyAlignment="1">
      <alignment horizontal="right" vertical="center"/>
    </xf>
    <xf numFmtId="38" fontId="3" fillId="26" borderId="53" xfId="34" applyFont="1" applyFill="1" applyBorder="1" applyAlignment="1">
      <alignment horizontal="right" vertical="center"/>
    </xf>
    <xf numFmtId="38" fontId="3" fillId="0" borderId="22" xfId="34" applyFont="1" applyFill="1" applyBorder="1" applyAlignment="1">
      <alignment horizontal="right" vertical="center" wrapText="1"/>
    </xf>
    <xf numFmtId="38" fontId="3" fillId="0" borderId="27" xfId="34" applyFont="1" applyFill="1" applyBorder="1" applyAlignment="1">
      <alignment horizontal="right" vertical="center" wrapText="1"/>
    </xf>
    <xf numFmtId="38" fontId="3" fillId="26" borderId="57" xfId="34" applyFont="1" applyFill="1" applyBorder="1" applyAlignment="1">
      <alignment horizontal="right" vertical="center"/>
    </xf>
    <xf numFmtId="38" fontId="3" fillId="0" borderId="64" xfId="34" applyFont="1" applyFill="1" applyBorder="1" applyAlignment="1">
      <alignment horizontal="right" vertical="center"/>
    </xf>
    <xf numFmtId="38" fontId="3" fillId="26" borderId="31" xfId="34" applyFont="1" applyFill="1" applyBorder="1" applyAlignment="1">
      <alignment horizontal="right" vertical="center"/>
    </xf>
    <xf numFmtId="38" fontId="3" fillId="26" borderId="40" xfId="34" applyFont="1" applyFill="1" applyBorder="1" applyAlignment="1">
      <alignment horizontal="right" vertical="center"/>
    </xf>
    <xf numFmtId="184" fontId="3" fillId="26" borderId="22" xfId="34" applyNumberFormat="1" applyFont="1" applyFill="1" applyBorder="1" applyAlignment="1">
      <alignment horizontal="right" vertical="center"/>
    </xf>
    <xf numFmtId="184" fontId="3" fillId="26" borderId="15" xfId="34" applyNumberFormat="1" applyFont="1" applyFill="1" applyBorder="1" applyAlignment="1">
      <alignment horizontal="right" vertical="center"/>
    </xf>
    <xf numFmtId="38" fontId="4" fillId="0" borderId="0" xfId="35" applyFont="1" applyFill="1" applyBorder="1" applyAlignment="1">
      <alignment horizontal="left" vertical="center" wrapText="1"/>
    </xf>
    <xf numFmtId="38" fontId="4" fillId="0" borderId="23" xfId="35" applyFont="1" applyFill="1" applyBorder="1" applyAlignment="1">
      <alignment vertical="center" wrapText="1"/>
    </xf>
    <xf numFmtId="38" fontId="4" fillId="0" borderId="22" xfId="35" applyFont="1" applyFill="1" applyBorder="1" applyAlignment="1">
      <alignment vertical="center" wrapText="1"/>
    </xf>
    <xf numFmtId="38" fontId="4" fillId="0" borderId="10" xfId="35" applyFont="1" applyFill="1" applyBorder="1" applyAlignment="1">
      <alignment vertical="center" wrapText="1"/>
    </xf>
    <xf numFmtId="38" fontId="4" fillId="6" borderId="10" xfId="35" applyFont="1" applyFill="1" applyBorder="1" applyAlignment="1">
      <alignment vertical="center" wrapText="1"/>
    </xf>
    <xf numFmtId="38" fontId="4" fillId="24" borderId="10" xfId="35" applyFont="1" applyFill="1" applyBorder="1" applyAlignment="1">
      <alignment vertical="center" wrapText="1"/>
    </xf>
    <xf numFmtId="38" fontId="4" fillId="0" borderId="10" xfId="35" applyFont="1" applyFill="1" applyBorder="1" applyAlignment="1">
      <alignment horizontal="right" vertical="center" wrapText="1"/>
    </xf>
    <xf numFmtId="38" fontId="4" fillId="26" borderId="10" xfId="35" applyFont="1" applyFill="1" applyBorder="1" applyAlignment="1">
      <alignment horizontal="right" vertical="center" wrapText="1"/>
    </xf>
    <xf numFmtId="0" fontId="4" fillId="0" borderId="11" xfId="35" applyNumberFormat="1" applyFont="1" applyFill="1" applyBorder="1" applyAlignment="1">
      <alignment horizontal="left" vertical="center" wrapText="1"/>
    </xf>
    <xf numFmtId="0" fontId="4" fillId="24" borderId="23" xfId="35" applyNumberFormat="1" applyFont="1" applyFill="1" applyBorder="1" applyAlignment="1">
      <alignment horizontal="left" vertical="center" wrapText="1"/>
    </xf>
    <xf numFmtId="0" fontId="3" fillId="24" borderId="24" xfId="35" applyNumberFormat="1" applyFont="1" applyFill="1" applyBorder="1" applyAlignment="1">
      <alignment horizontal="left" vertical="center"/>
    </xf>
    <xf numFmtId="0" fontId="4" fillId="24" borderId="24" xfId="35" applyNumberFormat="1" applyFont="1" applyFill="1" applyBorder="1" applyAlignment="1">
      <alignment horizontal="left" vertical="center" wrapText="1"/>
    </xf>
    <xf numFmtId="0" fontId="4" fillId="24" borderId="34" xfId="35" applyNumberFormat="1" applyFont="1" applyFill="1" applyBorder="1" applyAlignment="1">
      <alignment horizontal="left" vertical="center" wrapText="1"/>
    </xf>
    <xf numFmtId="0" fontId="4" fillId="24" borderId="10" xfId="35" applyNumberFormat="1" applyFont="1" applyFill="1" applyBorder="1" applyAlignment="1">
      <alignment horizontal="center" vertical="center" wrapText="1"/>
    </xf>
    <xf numFmtId="0" fontId="4" fillId="0" borderId="23" xfId="35" applyNumberFormat="1" applyFont="1" applyFill="1" applyBorder="1" applyAlignment="1">
      <alignment horizontal="left" vertical="center" wrapText="1"/>
    </xf>
    <xf numFmtId="0" fontId="4" fillId="0" borderId="24" xfId="35" applyNumberFormat="1" applyFont="1" applyFill="1" applyBorder="1" applyAlignment="1">
      <alignment horizontal="left" vertical="center" wrapText="1"/>
    </xf>
    <xf numFmtId="0" fontId="4" fillId="0" borderId="34" xfId="35" applyNumberFormat="1" applyFont="1" applyFill="1" applyBorder="1" applyAlignment="1">
      <alignment horizontal="left" vertical="center" wrapText="1"/>
    </xf>
    <xf numFmtId="0" fontId="42" fillId="0" borderId="10" xfId="35" applyNumberFormat="1" applyFont="1" applyFill="1" applyBorder="1" applyAlignment="1">
      <alignment horizontal="center" vertical="center" wrapText="1"/>
    </xf>
    <xf numFmtId="0" fontId="42" fillId="24" borderId="10" xfId="35" applyNumberFormat="1" applyFont="1" applyFill="1" applyBorder="1" applyAlignment="1">
      <alignment horizontal="center" vertical="center" wrapText="1"/>
    </xf>
    <xf numFmtId="0" fontId="4" fillId="0" borderId="10" xfId="35" applyNumberFormat="1" applyFont="1" applyFill="1" applyBorder="1" applyAlignment="1">
      <alignment horizontal="left" vertical="center" wrapText="1"/>
    </xf>
    <xf numFmtId="0" fontId="4" fillId="24" borderId="10" xfId="35" applyNumberFormat="1" applyFont="1" applyFill="1" applyBorder="1" applyAlignment="1">
      <alignment horizontal="left" vertical="center" wrapText="1"/>
    </xf>
    <xf numFmtId="0" fontId="4" fillId="0" borderId="10" xfId="35" applyNumberFormat="1" applyFont="1" applyFill="1" applyBorder="1" applyAlignment="1">
      <alignment horizontal="center" vertical="center" wrapText="1"/>
    </xf>
    <xf numFmtId="0" fontId="4" fillId="0" borderId="23" xfId="35" applyNumberFormat="1" applyFont="1" applyFill="1" applyBorder="1" applyAlignment="1">
      <alignment vertical="center" wrapText="1"/>
    </xf>
    <xf numFmtId="0" fontId="4" fillId="0" borderId="24" xfId="35" applyNumberFormat="1" applyFont="1" applyFill="1" applyBorder="1" applyAlignment="1">
      <alignment vertical="center" wrapText="1"/>
    </xf>
    <xf numFmtId="0" fontId="4" fillId="0" borderId="22" xfId="35" applyNumberFormat="1" applyFont="1" applyFill="1" applyBorder="1" applyAlignment="1">
      <alignment vertical="center" wrapText="1"/>
    </xf>
    <xf numFmtId="0" fontId="4" fillId="6" borderId="24" xfId="35" applyNumberFormat="1" applyFont="1" applyFill="1" applyBorder="1" applyAlignment="1">
      <alignment vertical="center" wrapText="1"/>
    </xf>
    <xf numFmtId="0" fontId="4" fillId="6" borderId="22" xfId="35" applyNumberFormat="1" applyFont="1" applyFill="1" applyBorder="1" applyAlignment="1">
      <alignment vertical="center" wrapText="1"/>
    </xf>
    <xf numFmtId="0" fontId="4" fillId="6" borderId="10" xfId="35" applyNumberFormat="1" applyFont="1" applyFill="1" applyBorder="1" applyAlignment="1">
      <alignment horizontal="center" vertical="center" wrapText="1"/>
    </xf>
    <xf numFmtId="0" fontId="4" fillId="0" borderId="34" xfId="35" applyNumberFormat="1" applyFont="1" applyFill="1" applyBorder="1" applyAlignment="1">
      <alignment vertical="center" wrapText="1"/>
    </xf>
    <xf numFmtId="0" fontId="4" fillId="24" borderId="19" xfId="35" applyNumberFormat="1" applyFont="1" applyFill="1" applyBorder="1" applyAlignment="1">
      <alignment horizontal="left" vertical="center" wrapText="1"/>
    </xf>
    <xf numFmtId="0" fontId="4" fillId="0" borderId="46" xfId="35" applyNumberFormat="1" applyFont="1" applyFill="1" applyBorder="1" applyAlignment="1">
      <alignment horizontal="left" vertical="center" wrapText="1"/>
    </xf>
    <xf numFmtId="0" fontId="4" fillId="28" borderId="24" xfId="35" applyNumberFormat="1" applyFont="1" applyFill="1" applyBorder="1" applyAlignment="1">
      <alignment horizontal="left" vertical="center" wrapText="1"/>
    </xf>
    <xf numFmtId="0" fontId="4" fillId="26" borderId="23" xfId="35" applyNumberFormat="1" applyFont="1" applyFill="1" applyBorder="1" applyAlignment="1">
      <alignment horizontal="left" vertical="center" wrapText="1"/>
    </xf>
    <xf numFmtId="0" fontId="4" fillId="26" borderId="24" xfId="35" applyNumberFormat="1" applyFont="1" applyFill="1" applyBorder="1" applyAlignment="1">
      <alignment vertical="center" wrapText="1"/>
    </xf>
    <xf numFmtId="0" fontId="4" fillId="26" borderId="11" xfId="35" applyNumberFormat="1" applyFont="1" applyFill="1" applyBorder="1" applyAlignment="1">
      <alignment vertical="center" wrapText="1"/>
    </xf>
    <xf numFmtId="0" fontId="4" fillId="26" borderId="10" xfId="35" applyNumberFormat="1" applyFont="1" applyFill="1" applyBorder="1" applyAlignment="1">
      <alignment horizontal="center" vertical="center" wrapText="1"/>
    </xf>
    <xf numFmtId="0" fontId="3" fillId="0" borderId="11" xfId="35" applyNumberFormat="1" applyFont="1" applyFill="1" applyBorder="1" applyAlignment="1">
      <alignment horizontal="left" vertical="center"/>
    </xf>
    <xf numFmtId="0" fontId="43" fillId="26" borderId="10" xfId="35" applyNumberFormat="1" applyFont="1" applyFill="1" applyBorder="1" applyAlignment="1">
      <alignment horizontal="right" vertical="center"/>
    </xf>
    <xf numFmtId="0" fontId="43" fillId="0" borderId="10" xfId="35" applyNumberFormat="1" applyFont="1" applyFill="1" applyBorder="1" applyAlignment="1">
      <alignment horizontal="right" vertical="center"/>
    </xf>
    <xf numFmtId="0" fontId="4" fillId="26" borderId="31" xfId="35" applyNumberFormat="1" applyFont="1" applyFill="1" applyBorder="1" applyAlignment="1">
      <alignment horizontal="left" vertical="center" wrapText="1"/>
    </xf>
    <xf numFmtId="0" fontId="0" fillId="0" borderId="0" xfId="0" applyNumberFormat="1" applyAlignment="1"/>
    <xf numFmtId="206" fontId="3" fillId="0" borderId="76" xfId="0" applyNumberFormat="1" applyFont="1" applyFill="1" applyBorder="1" applyAlignment="1">
      <alignment vertical="center"/>
    </xf>
    <xf numFmtId="206" fontId="3" fillId="0" borderId="70" xfId="0" applyNumberFormat="1" applyFont="1" applyFill="1" applyBorder="1" applyAlignment="1">
      <alignment vertical="center"/>
    </xf>
    <xf numFmtId="0" fontId="3" fillId="24" borderId="24" xfId="0" applyFont="1" applyFill="1" applyBorder="1" applyAlignment="1">
      <alignment horizontal="right" vertical="center" shrinkToFit="1"/>
    </xf>
    <xf numFmtId="0" fontId="0" fillId="0" borderId="62" xfId="0" applyFont="1" applyFill="1" applyBorder="1" applyAlignment="1">
      <alignment horizontal="left" vertical="center" shrinkToFit="1"/>
    </xf>
    <xf numFmtId="32" fontId="3" fillId="0" borderId="76" xfId="0" applyNumberFormat="1" applyFont="1" applyFill="1" applyBorder="1" applyAlignment="1">
      <alignment horizontal="right" vertical="center" wrapText="1"/>
    </xf>
    <xf numFmtId="0" fontId="3" fillId="0" borderId="63" xfId="0" applyNumberFormat="1" applyFont="1" applyFill="1" applyBorder="1" applyAlignment="1">
      <alignment horizontal="right" vertical="center" wrapText="1"/>
    </xf>
    <xf numFmtId="0" fontId="4" fillId="0" borderId="10" xfId="0" applyFont="1" applyFill="1" applyBorder="1" applyAlignment="1">
      <alignment horizontal="center" vertical="center"/>
    </xf>
    <xf numFmtId="193" fontId="0" fillId="0" borderId="62" xfId="0" applyNumberFormat="1" applyFont="1" applyFill="1" applyBorder="1" applyAlignment="1">
      <alignment vertical="center" shrinkToFit="1"/>
    </xf>
    <xf numFmtId="0" fontId="0" fillId="24" borderId="46" xfId="0" applyFont="1" applyFill="1" applyBorder="1" applyAlignment="1">
      <alignment vertical="center" shrinkToFit="1"/>
    </xf>
    <xf numFmtId="201" fontId="0" fillId="26" borderId="24" xfId="0" applyNumberFormat="1" applyFont="1" applyFill="1" applyBorder="1" applyAlignment="1">
      <alignment vertical="center" shrinkToFit="1"/>
    </xf>
    <xf numFmtId="0" fontId="0" fillId="24" borderId="24" xfId="0" applyFont="1" applyFill="1" applyBorder="1" applyAlignment="1">
      <alignment vertical="center" shrinkToFit="1"/>
    </xf>
    <xf numFmtId="193" fontId="0" fillId="24" borderId="15" xfId="0" applyNumberFormat="1" applyFont="1" applyFill="1" applyBorder="1" applyAlignment="1">
      <alignment vertical="center" shrinkToFit="1"/>
    </xf>
    <xf numFmtId="0" fontId="0" fillId="24" borderId="23" xfId="0" applyFont="1" applyFill="1" applyBorder="1" applyAlignment="1">
      <alignment vertical="center" shrinkToFit="1"/>
    </xf>
    <xf numFmtId="0" fontId="0" fillId="24" borderId="22" xfId="0" applyFont="1" applyFill="1" applyBorder="1" applyAlignment="1">
      <alignment vertical="center" shrinkToFit="1"/>
    </xf>
    <xf numFmtId="201" fontId="0" fillId="0" borderId="46" xfId="0" applyNumberFormat="1" applyFont="1" applyFill="1" applyBorder="1" applyAlignment="1">
      <alignment vertical="center" shrinkToFit="1"/>
    </xf>
    <xf numFmtId="205" fontId="0" fillId="26" borderId="10" xfId="0" applyNumberFormat="1" applyFont="1" applyFill="1" applyBorder="1" applyAlignment="1">
      <alignment vertical="center" shrinkToFit="1"/>
    </xf>
    <xf numFmtId="193" fontId="0" fillId="0" borderId="19" xfId="0" applyNumberFormat="1" applyFont="1" applyFill="1" applyBorder="1" applyAlignment="1">
      <alignment vertical="center" shrinkToFit="1"/>
    </xf>
    <xf numFmtId="0" fontId="0" fillId="0" borderId="0" xfId="0" applyFill="1" applyBorder="1" applyAlignment="1">
      <alignment shrinkToFit="1"/>
    </xf>
    <xf numFmtId="0" fontId="0" fillId="0" borderId="0" xfId="0" applyAlignment="1"/>
    <xf numFmtId="193" fontId="3" fillId="0" borderId="23" xfId="0" applyNumberFormat="1" applyFont="1" applyFill="1" applyBorder="1" applyAlignment="1">
      <alignment vertical="center" wrapText="1"/>
    </xf>
    <xf numFmtId="193" fontId="3" fillId="0" borderId="24" xfId="0" applyNumberFormat="1" applyFont="1" applyFill="1" applyBorder="1" applyAlignment="1">
      <alignment vertical="center" wrapText="1"/>
    </xf>
    <xf numFmtId="193" fontId="3" fillId="0" borderId="22" xfId="0" applyNumberFormat="1" applyFont="1" applyFill="1" applyBorder="1" applyAlignment="1">
      <alignment vertical="center" wrapText="1"/>
    </xf>
    <xf numFmtId="193" fontId="3" fillId="0" borderId="46" xfId="0" applyNumberFormat="1" applyFont="1" applyFill="1" applyBorder="1" applyAlignment="1">
      <alignment vertical="center" wrapText="1"/>
    </xf>
    <xf numFmtId="193" fontId="3" fillId="24" borderId="23" xfId="0" applyNumberFormat="1" applyFont="1" applyFill="1" applyBorder="1" applyAlignment="1">
      <alignment horizontal="left" vertical="center" wrapText="1"/>
    </xf>
    <xf numFmtId="193" fontId="3" fillId="6" borderId="15" xfId="0" applyNumberFormat="1" applyFont="1" applyFill="1" applyBorder="1" applyAlignment="1">
      <alignment vertical="center" wrapText="1"/>
    </xf>
    <xf numFmtId="0" fontId="43" fillId="0" borderId="0" xfId="0" applyFont="1" applyFill="1" applyBorder="1" applyAlignment="1"/>
    <xf numFmtId="200" fontId="0" fillId="0" borderId="62" xfId="0" applyNumberFormat="1" applyFont="1" applyFill="1" applyBorder="1" applyAlignment="1">
      <alignment vertical="center" shrinkToFit="1"/>
    </xf>
    <xf numFmtId="200" fontId="0" fillId="26" borderId="24" xfId="0" applyNumberFormat="1" applyFont="1" applyFill="1" applyBorder="1" applyAlignment="1">
      <alignment vertical="center" shrinkToFit="1"/>
    </xf>
    <xf numFmtId="200" fontId="0" fillId="0" borderId="24" xfId="0" applyNumberFormat="1" applyFont="1" applyFill="1" applyBorder="1" applyAlignment="1">
      <alignment vertical="center" shrinkToFit="1"/>
    </xf>
    <xf numFmtId="200" fontId="0" fillId="0" borderId="22" xfId="0" applyNumberFormat="1" applyFont="1" applyFill="1" applyBorder="1" applyAlignment="1">
      <alignment vertical="center" shrinkToFit="1"/>
    </xf>
    <xf numFmtId="200" fontId="0" fillId="24" borderId="15" xfId="0" applyNumberFormat="1" applyFont="1" applyFill="1" applyBorder="1" applyAlignment="1">
      <alignment vertical="center" shrinkToFit="1"/>
    </xf>
    <xf numFmtId="200" fontId="0" fillId="24" borderId="23" xfId="0" applyNumberFormat="1" applyFont="1" applyFill="1" applyBorder="1" applyAlignment="1">
      <alignment vertical="center" shrinkToFit="1"/>
    </xf>
    <xf numFmtId="200" fontId="0" fillId="24" borderId="24" xfId="0" applyNumberFormat="1" applyFont="1" applyFill="1" applyBorder="1" applyAlignment="1">
      <alignment vertical="center" shrinkToFit="1"/>
    </xf>
    <xf numFmtId="200" fontId="0" fillId="0" borderId="15" xfId="0" applyNumberFormat="1" applyFont="1" applyFill="1" applyBorder="1" applyAlignment="1">
      <alignment vertical="center" shrinkToFit="1"/>
    </xf>
    <xf numFmtId="0" fontId="0" fillId="6" borderId="15" xfId="0" applyFont="1" applyFill="1" applyBorder="1" applyAlignment="1">
      <alignment vertical="center" shrinkToFit="1"/>
    </xf>
    <xf numFmtId="200" fontId="0" fillId="6" borderId="15" xfId="0" applyNumberFormat="1" applyFont="1" applyFill="1" applyBorder="1" applyAlignment="1">
      <alignment vertical="center" shrinkToFit="1"/>
    </xf>
    <xf numFmtId="205" fontId="0" fillId="24" borderId="10" xfId="0" applyNumberFormat="1" applyFont="1" applyFill="1" applyBorder="1" applyAlignment="1">
      <alignment vertical="center" shrinkToFit="1"/>
    </xf>
    <xf numFmtId="0" fontId="0" fillId="26" borderId="10" xfId="0" applyNumberFormat="1" applyFont="1" applyFill="1" applyBorder="1" applyAlignment="1">
      <alignment vertical="center" shrinkToFit="1"/>
    </xf>
    <xf numFmtId="38" fontId="3" fillId="0" borderId="76" xfId="0" applyNumberFormat="1" applyFont="1" applyFill="1" applyBorder="1" applyAlignment="1">
      <alignment horizontal="center" vertical="center" wrapText="1"/>
    </xf>
    <xf numFmtId="0" fontId="3" fillId="24" borderId="59" xfId="0" applyFont="1" applyFill="1" applyBorder="1" applyAlignment="1">
      <alignment horizontal="center" vertical="center" wrapText="1"/>
    </xf>
    <xf numFmtId="0" fontId="3" fillId="24" borderId="29" xfId="0" applyFont="1" applyFill="1" applyBorder="1" applyAlignment="1">
      <alignment horizontal="center" vertical="center" wrapText="1"/>
    </xf>
    <xf numFmtId="0" fontId="3" fillId="24" borderId="38" xfId="0" applyFont="1" applyFill="1" applyBorder="1" applyAlignment="1">
      <alignment horizontal="center" vertical="center" wrapText="1"/>
    </xf>
    <xf numFmtId="193" fontId="3" fillId="0" borderId="52" xfId="0" applyNumberFormat="1" applyFont="1" applyFill="1" applyBorder="1" applyAlignment="1">
      <alignment horizontal="center" vertical="center" wrapText="1"/>
    </xf>
    <xf numFmtId="193" fontId="3" fillId="0" borderId="29" xfId="0" applyNumberFormat="1" applyFont="1" applyFill="1" applyBorder="1" applyAlignment="1">
      <alignment horizontal="center" vertical="center" wrapText="1"/>
    </xf>
    <xf numFmtId="193" fontId="3" fillId="0" borderId="38" xfId="0" applyNumberFormat="1" applyFont="1" applyFill="1" applyBorder="1" applyAlignment="1">
      <alignment horizontal="center" vertical="center" wrapText="1"/>
    </xf>
    <xf numFmtId="38" fontId="3" fillId="24" borderId="52" xfId="0" applyNumberFormat="1" applyFont="1" applyFill="1" applyBorder="1" applyAlignment="1">
      <alignment horizontal="center" vertical="center" wrapText="1"/>
    </xf>
    <xf numFmtId="38" fontId="3" fillId="24" borderId="29" xfId="0" applyNumberFormat="1" applyFont="1" applyFill="1" applyBorder="1" applyAlignment="1">
      <alignment horizontal="center" vertical="center" wrapText="1"/>
    </xf>
    <xf numFmtId="38" fontId="3" fillId="24" borderId="38" xfId="0" applyNumberFormat="1" applyFont="1" applyFill="1" applyBorder="1" applyAlignment="1">
      <alignment horizontal="center" vertical="center" wrapText="1"/>
    </xf>
    <xf numFmtId="193" fontId="3" fillId="0" borderId="14" xfId="0" applyNumberFormat="1" applyFont="1" applyFill="1" applyBorder="1" applyAlignment="1">
      <alignment horizontal="center" vertical="center" wrapText="1"/>
    </xf>
    <xf numFmtId="193" fontId="3" fillId="24" borderId="14" xfId="0" applyNumberFormat="1" applyFont="1" applyFill="1" applyBorder="1" applyAlignment="1">
      <alignment horizontal="center" vertical="center" wrapText="1"/>
    </xf>
    <xf numFmtId="0" fontId="3" fillId="24" borderId="14" xfId="0" applyFont="1" applyFill="1" applyBorder="1" applyAlignment="1">
      <alignment horizontal="center" vertical="center" wrapText="1"/>
    </xf>
    <xf numFmtId="0" fontId="3" fillId="24" borderId="52" xfId="0" applyFont="1" applyFill="1" applyBorder="1" applyAlignment="1">
      <alignment horizontal="center" vertical="center" wrapText="1"/>
    </xf>
    <xf numFmtId="193" fontId="3" fillId="24" borderId="29" xfId="0" applyNumberFormat="1" applyFont="1" applyFill="1" applyBorder="1" applyAlignment="1">
      <alignment horizontal="center" vertical="center" wrapText="1"/>
    </xf>
    <xf numFmtId="193" fontId="3" fillId="24" borderId="38" xfId="0" applyNumberFormat="1" applyFont="1" applyFill="1" applyBorder="1" applyAlignment="1">
      <alignment horizontal="center" vertical="center" wrapText="1"/>
    </xf>
    <xf numFmtId="193" fontId="3" fillId="24" borderId="52" xfId="0" applyNumberFormat="1" applyFont="1" applyFill="1" applyBorder="1" applyAlignment="1">
      <alignment horizontal="center" vertical="center" wrapText="1"/>
    </xf>
    <xf numFmtId="193" fontId="3" fillId="0" borderId="59" xfId="0" applyNumberFormat="1" applyFont="1" applyFill="1" applyBorder="1" applyAlignment="1">
      <alignment horizontal="center" vertical="center" wrapText="1"/>
    </xf>
    <xf numFmtId="193" fontId="3" fillId="6" borderId="14" xfId="0" applyNumberFormat="1" applyFont="1" applyFill="1" applyBorder="1" applyAlignment="1">
      <alignment horizontal="center" vertical="center" wrapText="1"/>
    </xf>
    <xf numFmtId="193" fontId="3" fillId="6" borderId="52" xfId="0" applyNumberFormat="1" applyFont="1" applyFill="1" applyBorder="1" applyAlignment="1">
      <alignment horizontal="center" vertical="center" wrapText="1"/>
    </xf>
    <xf numFmtId="193" fontId="3" fillId="6" borderId="29" xfId="0" applyNumberFormat="1" applyFont="1" applyFill="1" applyBorder="1" applyAlignment="1">
      <alignment horizontal="center" vertical="center" wrapText="1"/>
    </xf>
    <xf numFmtId="193" fontId="3" fillId="6" borderId="38" xfId="0" applyNumberFormat="1" applyFont="1" applyFill="1" applyBorder="1" applyAlignment="1">
      <alignment horizontal="center" vertical="center" wrapText="1"/>
    </xf>
    <xf numFmtId="38" fontId="3" fillId="0" borderId="52" xfId="0" applyNumberFormat="1" applyFont="1" applyFill="1" applyBorder="1" applyAlignment="1">
      <alignment horizontal="center" vertical="center" wrapText="1"/>
    </xf>
    <xf numFmtId="38" fontId="3" fillId="0" borderId="38" xfId="0" applyNumberFormat="1" applyFont="1" applyFill="1" applyBorder="1" applyAlignment="1">
      <alignment horizontal="center" vertical="center" wrapText="1"/>
    </xf>
    <xf numFmtId="193" fontId="3" fillId="0" borderId="69" xfId="0" applyNumberFormat="1" applyFont="1" applyFill="1" applyBorder="1" applyAlignment="1">
      <alignment horizontal="center" vertical="center" wrapText="1"/>
    </xf>
    <xf numFmtId="0" fontId="43" fillId="0" borderId="0" xfId="0" applyFont="1" applyFill="1" applyBorder="1" applyAlignment="1">
      <alignment horizontal="center"/>
    </xf>
    <xf numFmtId="0" fontId="3" fillId="0" borderId="0" xfId="0" applyFont="1" applyFill="1" applyAlignment="1">
      <alignment horizontal="center"/>
    </xf>
    <xf numFmtId="0" fontId="3" fillId="0" borderId="71" xfId="0" applyFont="1" applyBorder="1" applyAlignment="1">
      <alignment horizontal="center" vertical="center"/>
    </xf>
    <xf numFmtId="31" fontId="5" fillId="24" borderId="25" xfId="0" applyNumberFormat="1" applyFont="1" applyFill="1" applyBorder="1" applyAlignment="1">
      <alignment horizontal="right" vertical="center"/>
    </xf>
    <xf numFmtId="3" fontId="4" fillId="24" borderId="46" xfId="0" applyNumberFormat="1" applyFont="1" applyFill="1" applyBorder="1" applyAlignment="1">
      <alignment horizontal="center" vertical="center"/>
    </xf>
    <xf numFmtId="3" fontId="4" fillId="24" borderId="24" xfId="0" applyNumberFormat="1" applyFont="1" applyFill="1" applyBorder="1" applyAlignment="1">
      <alignment horizontal="center" vertical="center"/>
    </xf>
    <xf numFmtId="3" fontId="4" fillId="24" borderId="22" xfId="0" applyNumberFormat="1" applyFont="1" applyFill="1" applyBorder="1" applyAlignment="1">
      <alignment horizontal="center" vertical="center"/>
    </xf>
    <xf numFmtId="0" fontId="4" fillId="0" borderId="0" xfId="0" applyNumberFormat="1" applyFont="1" applyFill="1" applyAlignment="1">
      <alignment horizontal="center"/>
    </xf>
    <xf numFmtId="0" fontId="0" fillId="0" borderId="13" xfId="0" applyFill="1" applyBorder="1" applyAlignment="1">
      <alignment vertical="center"/>
    </xf>
    <xf numFmtId="0" fontId="4" fillId="0" borderId="72" xfId="0" applyFont="1" applyFill="1" applyBorder="1" applyAlignment="1">
      <alignment horizontal="center" vertical="center"/>
    </xf>
    <xf numFmtId="0" fontId="4" fillId="0" borderId="28" xfId="0" applyFont="1" applyFill="1" applyBorder="1" applyAlignment="1">
      <alignment horizontal="center" vertical="center"/>
    </xf>
    <xf numFmtId="38" fontId="3" fillId="0" borderId="34" xfId="34" applyFont="1" applyFill="1" applyBorder="1" applyAlignment="1">
      <alignment horizontal="right" vertical="center"/>
    </xf>
    <xf numFmtId="38" fontId="3" fillId="0" borderId="19" xfId="34" applyFont="1" applyFill="1" applyBorder="1" applyAlignment="1">
      <alignment horizontal="right" vertical="center"/>
    </xf>
    <xf numFmtId="38" fontId="3" fillId="24" borderId="34" xfId="34" applyFont="1" applyFill="1" applyBorder="1" applyAlignment="1">
      <alignment horizontal="right" vertical="center"/>
    </xf>
    <xf numFmtId="38" fontId="3" fillId="24" borderId="19" xfId="34" applyFont="1" applyFill="1" applyBorder="1" applyAlignment="1">
      <alignment horizontal="right" vertical="center"/>
    </xf>
    <xf numFmtId="186" fontId="3" fillId="0" borderId="15" xfId="34" applyNumberFormat="1" applyFont="1" applyFill="1" applyBorder="1" applyAlignment="1">
      <alignment horizontal="right" vertical="center"/>
    </xf>
    <xf numFmtId="186" fontId="3" fillId="0" borderId="11" xfId="34" applyNumberFormat="1" applyFont="1" applyFill="1" applyBorder="1" applyAlignment="1">
      <alignment horizontal="right" vertical="center"/>
    </xf>
    <xf numFmtId="186" fontId="3" fillId="24" borderId="15" xfId="34" applyNumberFormat="1" applyFont="1" applyFill="1" applyBorder="1" applyAlignment="1">
      <alignment horizontal="right" vertical="center"/>
    </xf>
    <xf numFmtId="186" fontId="3" fillId="0" borderId="24" xfId="34" applyNumberFormat="1" applyFont="1" applyFill="1" applyBorder="1" applyAlignment="1">
      <alignment horizontal="right" vertical="center"/>
    </xf>
    <xf numFmtId="186" fontId="3" fillId="0" borderId="22" xfId="34" applyNumberFormat="1" applyFont="1" applyFill="1" applyBorder="1" applyAlignment="1">
      <alignment horizontal="right" vertical="center"/>
    </xf>
    <xf numFmtId="186" fontId="3" fillId="24" borderId="34" xfId="34" applyNumberFormat="1" applyFont="1" applyFill="1" applyBorder="1" applyAlignment="1">
      <alignment horizontal="right" vertical="center"/>
    </xf>
    <xf numFmtId="186" fontId="3" fillId="0" borderId="34" xfId="34" applyNumberFormat="1" applyFont="1" applyFill="1" applyBorder="1" applyAlignment="1">
      <alignment horizontal="right" vertical="center"/>
    </xf>
    <xf numFmtId="186" fontId="3" fillId="24" borderId="24" xfId="34" applyNumberFormat="1" applyFont="1" applyFill="1" applyBorder="1" applyAlignment="1">
      <alignment horizontal="right" vertical="center"/>
    </xf>
    <xf numFmtId="186" fontId="3" fillId="24" borderId="22" xfId="34"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26" borderId="28" xfId="0" applyFont="1" applyFill="1" applyBorder="1" applyAlignment="1">
      <alignment horizontal="center" vertical="center"/>
    </xf>
    <xf numFmtId="0" fontId="4" fillId="26" borderId="10" xfId="0" applyFont="1" applyFill="1" applyBorder="1" applyAlignment="1">
      <alignment horizontal="center" vertical="center"/>
    </xf>
    <xf numFmtId="0" fontId="4" fillId="0" borderId="21" xfId="0" applyFont="1" applyFill="1" applyBorder="1" applyAlignment="1">
      <alignment horizontal="center" vertical="center"/>
    </xf>
    <xf numFmtId="190" fontId="3" fillId="0" borderId="34" xfId="34" applyNumberFormat="1" applyFont="1" applyFill="1" applyBorder="1" applyAlignment="1">
      <alignment horizontal="right" vertical="center"/>
    </xf>
    <xf numFmtId="190" fontId="3" fillId="0" borderId="11" xfId="34" applyNumberFormat="1" applyFont="1" applyFill="1" applyBorder="1" applyAlignment="1">
      <alignment horizontal="right" vertical="center"/>
    </xf>
    <xf numFmtId="0" fontId="3" fillId="0" borderId="28" xfId="0" applyFont="1" applyFill="1" applyBorder="1" applyAlignment="1">
      <alignment horizontal="center" vertical="center"/>
    </xf>
    <xf numFmtId="38" fontId="3" fillId="0" borderId="21" xfId="35" applyFont="1" applyFill="1" applyBorder="1" applyAlignment="1">
      <alignment horizontal="center" vertical="center"/>
    </xf>
    <xf numFmtId="188" fontId="3" fillId="0" borderId="44" xfId="34" applyNumberFormat="1" applyFont="1" applyFill="1" applyBorder="1" applyAlignment="1">
      <alignment horizontal="right" vertical="center"/>
    </xf>
    <xf numFmtId="185" fontId="3" fillId="0" borderId="57" xfId="34" applyNumberFormat="1" applyFont="1" applyFill="1" applyBorder="1" applyAlignment="1">
      <alignment horizontal="right" vertical="center"/>
    </xf>
    <xf numFmtId="188" fontId="3" fillId="24" borderId="10" xfId="34" applyNumberFormat="1" applyFont="1" applyFill="1" applyBorder="1" applyAlignment="1">
      <alignment horizontal="right" vertical="center"/>
    </xf>
    <xf numFmtId="185" fontId="3" fillId="24" borderId="57" xfId="34" applyNumberFormat="1" applyFont="1" applyFill="1" applyBorder="1" applyAlignment="1">
      <alignment horizontal="right" vertical="center"/>
    </xf>
    <xf numFmtId="188" fontId="3" fillId="0" borderId="10" xfId="34" applyNumberFormat="1" applyFont="1" applyFill="1" applyBorder="1" applyAlignment="1">
      <alignment horizontal="right" vertical="center"/>
    </xf>
    <xf numFmtId="188" fontId="3" fillId="6" borderId="10" xfId="34" applyNumberFormat="1" applyFont="1" applyFill="1" applyBorder="1" applyAlignment="1">
      <alignment horizontal="right" vertical="center"/>
    </xf>
    <xf numFmtId="188" fontId="3" fillId="6" borderId="15" xfId="34" applyNumberFormat="1" applyFont="1" applyFill="1" applyBorder="1" applyAlignment="1">
      <alignment horizontal="right" vertical="center"/>
    </xf>
    <xf numFmtId="185" fontId="3" fillId="24" borderId="53" xfId="34" applyNumberFormat="1" applyFont="1" applyFill="1" applyBorder="1" applyAlignment="1">
      <alignment horizontal="right" vertical="center"/>
    </xf>
    <xf numFmtId="188" fontId="3" fillId="0" borderId="15" xfId="34" applyNumberFormat="1" applyFont="1" applyFill="1" applyBorder="1" applyAlignment="1">
      <alignment horizontal="right" vertical="center"/>
    </xf>
    <xf numFmtId="185" fontId="3" fillId="0" borderId="57" xfId="0" applyNumberFormat="1" applyFont="1" applyFill="1" applyBorder="1" applyAlignment="1">
      <alignment horizontal="right" vertical="center"/>
    </xf>
    <xf numFmtId="38" fontId="3" fillId="24" borderId="46" xfId="34" applyFont="1" applyFill="1" applyBorder="1" applyAlignment="1">
      <alignment horizontal="right" vertical="center" shrinkToFit="1"/>
    </xf>
    <xf numFmtId="192" fontId="3" fillId="24" borderId="57" xfId="34" applyNumberFormat="1" applyFont="1" applyFill="1" applyBorder="1" applyAlignment="1">
      <alignment horizontal="right" vertical="center"/>
    </xf>
    <xf numFmtId="185" fontId="3" fillId="26" borderId="57" xfId="34" applyNumberFormat="1" applyFont="1" applyFill="1" applyBorder="1" applyAlignment="1">
      <alignment horizontal="right" vertical="center"/>
    </xf>
    <xf numFmtId="38" fontId="3" fillId="6" borderId="46" xfId="0" applyNumberFormat="1" applyFont="1" applyFill="1" applyBorder="1" applyAlignment="1">
      <alignment horizontal="right" vertical="center"/>
    </xf>
    <xf numFmtId="185" fontId="3" fillId="6" borderId="57" xfId="34" applyNumberFormat="1" applyFont="1" applyFill="1" applyBorder="1" applyAlignment="1">
      <alignment horizontal="right" vertical="center"/>
    </xf>
    <xf numFmtId="186" fontId="3" fillId="0" borderId="63" xfId="34" applyNumberFormat="1" applyFont="1" applyFill="1" applyBorder="1" applyAlignment="1">
      <alignment horizontal="right" vertical="center"/>
    </xf>
    <xf numFmtId="186" fontId="3" fillId="24" borderId="99" xfId="34" applyNumberFormat="1" applyFont="1" applyFill="1" applyBorder="1" applyAlignment="1">
      <alignment horizontal="right" vertical="center"/>
    </xf>
    <xf numFmtId="186" fontId="3" fillId="24" borderId="84" xfId="34" applyNumberFormat="1" applyFont="1" applyFill="1" applyBorder="1" applyAlignment="1">
      <alignment horizontal="right" vertical="center"/>
    </xf>
    <xf numFmtId="186" fontId="3" fillId="0" borderId="23" xfId="34" applyNumberFormat="1" applyFont="1" applyFill="1" applyBorder="1" applyAlignment="1">
      <alignment horizontal="right" vertical="center" shrinkToFit="1"/>
    </xf>
    <xf numFmtId="186" fontId="3" fillId="0" borderId="25" xfId="34" applyNumberFormat="1" applyFont="1" applyFill="1" applyBorder="1" applyAlignment="1">
      <alignment horizontal="right" vertical="center"/>
    </xf>
    <xf numFmtId="186" fontId="3" fillId="0" borderId="26" xfId="34" applyNumberFormat="1" applyFont="1" applyFill="1" applyBorder="1" applyAlignment="1">
      <alignment horizontal="right" vertical="center"/>
    </xf>
    <xf numFmtId="186" fontId="3" fillId="0" borderId="83" xfId="34" applyNumberFormat="1" applyFont="1" applyFill="1" applyBorder="1" applyAlignment="1">
      <alignment horizontal="right" vertical="center"/>
    </xf>
    <xf numFmtId="186" fontId="3" fillId="0" borderId="57" xfId="34" applyNumberFormat="1" applyFont="1" applyFill="1" applyBorder="1" applyAlignment="1">
      <alignment horizontal="right" vertical="center"/>
    </xf>
    <xf numFmtId="186" fontId="3" fillId="0" borderId="84" xfId="34" applyNumberFormat="1" applyFont="1" applyFill="1" applyBorder="1" applyAlignment="1">
      <alignment horizontal="right" vertical="center"/>
    </xf>
    <xf numFmtId="186" fontId="3" fillId="0" borderId="99" xfId="34" applyNumberFormat="1" applyFont="1" applyFill="1" applyBorder="1" applyAlignment="1">
      <alignment horizontal="right" vertical="center"/>
    </xf>
    <xf numFmtId="186" fontId="3" fillId="24" borderId="86" xfId="34" applyNumberFormat="1" applyFont="1" applyFill="1" applyBorder="1" applyAlignment="1">
      <alignment horizontal="right" vertical="center"/>
    </xf>
    <xf numFmtId="186" fontId="3" fillId="24" borderId="57" xfId="34" applyNumberFormat="1" applyFont="1" applyFill="1" applyBorder="1" applyAlignment="1">
      <alignment horizontal="right" vertical="center"/>
    </xf>
    <xf numFmtId="186" fontId="3" fillId="0" borderId="86" xfId="34" applyNumberFormat="1" applyFont="1" applyFill="1" applyBorder="1" applyAlignment="1">
      <alignment horizontal="right" vertical="center"/>
    </xf>
    <xf numFmtId="186" fontId="3" fillId="24" borderId="27" xfId="34" applyNumberFormat="1" applyFont="1" applyFill="1" applyBorder="1" applyAlignment="1">
      <alignment horizontal="right" vertical="center"/>
    </xf>
    <xf numFmtId="186" fontId="3" fillId="24" borderId="53" xfId="34" applyNumberFormat="1" applyFont="1" applyFill="1" applyBorder="1" applyAlignment="1">
      <alignment horizontal="right" vertical="center"/>
    </xf>
    <xf numFmtId="186" fontId="3" fillId="0" borderId="27" xfId="34" applyNumberFormat="1" applyFont="1" applyFill="1" applyBorder="1" applyAlignment="1">
      <alignment horizontal="right" vertical="center"/>
    </xf>
    <xf numFmtId="186" fontId="3" fillId="24" borderId="87" xfId="34" applyNumberFormat="1" applyFont="1" applyFill="1" applyBorder="1" applyAlignment="1">
      <alignment horizontal="right" vertical="center"/>
    </xf>
    <xf numFmtId="186" fontId="3" fillId="24" borderId="34" xfId="34" applyNumberFormat="1" applyFont="1" applyFill="1" applyBorder="1" applyAlignment="1">
      <alignment horizontal="right" vertical="center" shrinkToFit="1"/>
    </xf>
    <xf numFmtId="186" fontId="3" fillId="26" borderId="25" xfId="34" applyNumberFormat="1" applyFont="1" applyFill="1" applyBorder="1" applyAlignment="1">
      <alignment horizontal="right" vertical="center"/>
    </xf>
    <xf numFmtId="186" fontId="3" fillId="26" borderId="26" xfId="34" applyNumberFormat="1" applyFont="1" applyFill="1" applyBorder="1" applyAlignment="1">
      <alignment horizontal="right" vertical="center"/>
    </xf>
    <xf numFmtId="186" fontId="3" fillId="26" borderId="27" xfId="34" applyNumberFormat="1" applyFont="1" applyFill="1" applyBorder="1" applyAlignment="1">
      <alignment horizontal="right" vertical="center"/>
    </xf>
    <xf numFmtId="186" fontId="3" fillId="26" borderId="57" xfId="34" applyNumberFormat="1" applyFont="1" applyFill="1" applyBorder="1" applyAlignment="1">
      <alignment horizontal="right" vertical="center"/>
    </xf>
    <xf numFmtId="186" fontId="3" fillId="26" borderId="84" xfId="34" applyNumberFormat="1" applyFont="1" applyFill="1" applyBorder="1" applyAlignment="1">
      <alignment horizontal="right" vertical="center"/>
    </xf>
    <xf numFmtId="186" fontId="0" fillId="0" borderId="0" xfId="0" applyNumberFormat="1" applyFill="1" applyAlignment="1">
      <alignment vertical="center"/>
    </xf>
    <xf numFmtId="38" fontId="0" fillId="0" borderId="0" xfId="34" applyFont="1" applyFill="1" applyAlignment="1">
      <alignment vertical="center"/>
    </xf>
    <xf numFmtId="184" fontId="0" fillId="0" borderId="0" xfId="34" applyNumberFormat="1" applyFont="1" applyFill="1" applyAlignment="1">
      <alignment vertical="center"/>
    </xf>
    <xf numFmtId="38" fontId="4" fillId="0" borderId="0" xfId="34" applyFont="1" applyFill="1" applyAlignment="1">
      <alignment vertical="center"/>
    </xf>
    <xf numFmtId="190" fontId="3" fillId="0" borderId="22" xfId="34" applyNumberFormat="1" applyFont="1" applyFill="1" applyBorder="1" applyAlignment="1">
      <alignment horizontal="right" vertical="center"/>
    </xf>
    <xf numFmtId="190" fontId="3" fillId="24" borderId="27" xfId="34" applyNumberFormat="1" applyFont="1" applyFill="1" applyBorder="1" applyAlignment="1">
      <alignment horizontal="right" vertical="center"/>
    </xf>
    <xf numFmtId="190" fontId="3" fillId="26" borderId="10" xfId="34" applyNumberFormat="1" applyFont="1" applyFill="1" applyBorder="1" applyAlignment="1">
      <alignment horizontal="right" vertical="center"/>
    </xf>
    <xf numFmtId="190" fontId="3" fillId="26" borderId="57" xfId="34" applyNumberFormat="1" applyFont="1" applyFill="1" applyBorder="1" applyAlignment="1">
      <alignment horizontal="right" vertical="center"/>
    </xf>
    <xf numFmtId="190" fontId="3" fillId="0" borderId="15" xfId="34" applyNumberFormat="1" applyFont="1" applyFill="1" applyBorder="1" applyAlignment="1">
      <alignment horizontal="right" vertical="center"/>
    </xf>
    <xf numFmtId="38" fontId="5" fillId="0" borderId="31" xfId="34" applyFont="1" applyFill="1" applyBorder="1" applyAlignment="1">
      <alignment horizontal="center" vertical="center"/>
    </xf>
    <xf numFmtId="38" fontId="5" fillId="0" borderId="85" xfId="34" applyFont="1" applyFill="1" applyBorder="1" applyAlignment="1">
      <alignment horizontal="center" vertical="center" shrinkToFit="1"/>
    </xf>
    <xf numFmtId="190" fontId="3" fillId="0" borderId="46" xfId="34" applyNumberFormat="1" applyFont="1" applyFill="1" applyBorder="1" applyAlignment="1">
      <alignment horizontal="right" vertical="center"/>
    </xf>
    <xf numFmtId="190" fontId="3" fillId="24" borderId="23" xfId="34" applyNumberFormat="1" applyFont="1" applyFill="1" applyBorder="1" applyAlignment="1">
      <alignment horizontal="right" vertical="center" shrinkToFit="1"/>
    </xf>
    <xf numFmtId="190" fontId="2" fillId="0" borderId="34" xfId="34" applyNumberFormat="1" applyFont="1" applyFill="1" applyBorder="1" applyAlignment="1">
      <alignment horizontal="right" vertical="center"/>
    </xf>
    <xf numFmtId="190" fontId="3" fillId="0" borderId="10" xfId="34" quotePrefix="1" applyNumberFormat="1" applyFont="1" applyFill="1" applyBorder="1" applyAlignment="1">
      <alignment horizontal="right" vertical="center"/>
    </xf>
    <xf numFmtId="190" fontId="3" fillId="24" borderId="24" xfId="34" applyNumberFormat="1" applyFont="1" applyFill="1" applyBorder="1" applyAlignment="1">
      <alignment horizontal="right" vertical="center" shrinkToFit="1"/>
    </xf>
    <xf numFmtId="190" fontId="3" fillId="24" borderId="19" xfId="34" applyNumberFormat="1" applyFont="1" applyFill="1" applyBorder="1" applyAlignment="1">
      <alignment horizontal="right" vertical="center" shrinkToFit="1"/>
    </xf>
    <xf numFmtId="38" fontId="3" fillId="0" borderId="21" xfId="35" applyFont="1" applyFill="1" applyBorder="1" applyAlignment="1">
      <alignment horizontal="center" vertical="center"/>
    </xf>
    <xf numFmtId="38" fontId="4" fillId="0" borderId="11" xfId="35" applyFont="1" applyFill="1" applyBorder="1" applyAlignment="1">
      <alignment horizontal="left" vertical="center" wrapText="1"/>
    </xf>
    <xf numFmtId="38" fontId="3" fillId="0" borderId="64" xfId="35" applyFont="1" applyFill="1" applyBorder="1" applyAlignment="1">
      <alignment horizontal="center" vertical="center"/>
    </xf>
    <xf numFmtId="0" fontId="4" fillId="0" borderId="11" xfId="35" applyNumberFormat="1" applyFont="1" applyFill="1" applyBorder="1" applyAlignment="1">
      <alignment vertical="center" wrapText="1"/>
    </xf>
    <xf numFmtId="189" fontId="47" fillId="0" borderId="25" xfId="0" applyNumberFormat="1" applyFont="1" applyFill="1" applyBorder="1" applyAlignment="1">
      <alignment horizontal="left" vertical="center" shrinkToFit="1"/>
    </xf>
    <xf numFmtId="189" fontId="3" fillId="24" borderId="15" xfId="35" applyNumberFormat="1" applyFont="1" applyFill="1" applyBorder="1" applyAlignment="1">
      <alignment horizontal="center" vertical="center"/>
    </xf>
    <xf numFmtId="189" fontId="3" fillId="0" borderId="19" xfId="35" applyNumberFormat="1" applyFont="1" applyFill="1" applyBorder="1" applyAlignment="1">
      <alignment horizontal="center" vertical="center"/>
    </xf>
    <xf numFmtId="189" fontId="3" fillId="6" borderId="23" xfId="35" applyNumberFormat="1" applyFont="1" applyFill="1" applyBorder="1" applyAlignment="1">
      <alignment vertical="center"/>
    </xf>
    <xf numFmtId="189" fontId="47" fillId="26" borderId="40" xfId="0" applyNumberFormat="1" applyFont="1" applyFill="1" applyBorder="1" applyAlignment="1">
      <alignment horizontal="left" vertical="top" wrapText="1"/>
    </xf>
    <xf numFmtId="38" fontId="5" fillId="24" borderId="25" xfId="35" applyFont="1" applyFill="1" applyBorder="1" applyAlignment="1">
      <alignment vertical="center" wrapText="1"/>
    </xf>
    <xf numFmtId="38" fontId="5" fillId="24" borderId="26" xfId="35" applyFont="1" applyFill="1" applyBorder="1" applyAlignment="1">
      <alignment vertical="center" wrapText="1"/>
    </xf>
    <xf numFmtId="38" fontId="5" fillId="24" borderId="26" xfId="35" applyFont="1" applyFill="1" applyBorder="1" applyAlignment="1">
      <alignment horizontal="left" vertical="center" wrapText="1"/>
    </xf>
    <xf numFmtId="38" fontId="5" fillId="0" borderId="25" xfId="35" applyFont="1" applyFill="1" applyBorder="1" applyAlignment="1">
      <alignment vertical="center" wrapText="1"/>
    </xf>
    <xf numFmtId="38" fontId="5" fillId="0" borderId="34" xfId="35" applyFont="1" applyFill="1" applyBorder="1" applyAlignment="1">
      <alignment horizontal="left" vertical="center" wrapText="1"/>
    </xf>
    <xf numFmtId="38" fontId="5" fillId="0" borderId="10" xfId="35" applyFont="1" applyFill="1" applyBorder="1" applyAlignment="1">
      <alignment horizontal="left" vertical="center" wrapText="1"/>
    </xf>
    <xf numFmtId="38" fontId="5" fillId="24" borderId="10" xfId="35" applyFont="1" applyFill="1" applyBorder="1" applyAlignment="1">
      <alignment horizontal="left" vertical="center" wrapText="1"/>
    </xf>
    <xf numFmtId="38" fontId="3" fillId="0" borderId="28" xfId="35" applyFont="1" applyFill="1" applyBorder="1" applyAlignment="1">
      <alignment horizontal="center" vertical="center" wrapText="1"/>
    </xf>
    <xf numFmtId="38" fontId="5" fillId="24" borderId="25" xfId="35" applyFont="1" applyFill="1" applyBorder="1" applyAlignment="1">
      <alignment horizontal="left" vertical="center" wrapText="1"/>
    </xf>
    <xf numFmtId="38" fontId="5" fillId="24" borderId="23" xfId="35" applyFont="1" applyFill="1" applyBorder="1" applyAlignment="1">
      <alignment horizontal="left" vertical="center" wrapText="1"/>
    </xf>
    <xf numFmtId="38" fontId="4" fillId="24" borderId="27" xfId="35" applyFont="1" applyFill="1" applyBorder="1" applyAlignment="1">
      <alignment horizontal="left" vertical="center" wrapText="1"/>
    </xf>
    <xf numFmtId="38" fontId="48" fillId="24" borderId="26" xfId="35" applyFont="1" applyFill="1" applyBorder="1" applyAlignment="1">
      <alignment horizontal="left" vertical="center" wrapText="1"/>
    </xf>
    <xf numFmtId="38" fontId="5" fillId="26" borderId="10" xfId="35" applyFont="1" applyFill="1" applyBorder="1" applyAlignment="1">
      <alignment horizontal="left" vertical="center" wrapText="1"/>
    </xf>
    <xf numFmtId="38" fontId="4" fillId="26" borderId="23" xfId="35" applyFont="1" applyFill="1" applyBorder="1" applyAlignment="1">
      <alignment vertical="center" wrapText="1"/>
    </xf>
    <xf numFmtId="38" fontId="4" fillId="26" borderId="24" xfId="35" applyFont="1" applyFill="1" applyBorder="1" applyAlignment="1">
      <alignment vertical="center" wrapText="1"/>
    </xf>
    <xf numFmtId="38" fontId="4" fillId="26" borderId="22" xfId="35" applyFont="1" applyFill="1" applyBorder="1" applyAlignment="1">
      <alignment vertical="center" wrapText="1"/>
    </xf>
    <xf numFmtId="38" fontId="5" fillId="26" borderId="27" xfId="35" applyFont="1" applyFill="1" applyBorder="1" applyAlignment="1">
      <alignment horizontal="left" vertical="center" wrapText="1"/>
    </xf>
    <xf numFmtId="38" fontId="4" fillId="0" borderId="11" xfId="35" applyFont="1" applyFill="1" applyBorder="1" applyAlignment="1">
      <alignment vertical="center"/>
    </xf>
    <xf numFmtId="38" fontId="4" fillId="0" borderId="23" xfId="35" applyFont="1" applyFill="1" applyBorder="1" applyAlignment="1">
      <alignment vertical="center"/>
    </xf>
    <xf numFmtId="38" fontId="5" fillId="0" borderId="22" xfId="35" applyFont="1" applyFill="1" applyBorder="1" applyAlignment="1">
      <alignment horizontal="left" vertical="center" wrapText="1"/>
    </xf>
    <xf numFmtId="38" fontId="5" fillId="24" borderId="24" xfId="35" applyFont="1" applyFill="1" applyBorder="1" applyAlignment="1">
      <alignment horizontal="left" vertical="center" wrapText="1"/>
    </xf>
    <xf numFmtId="38" fontId="5" fillId="0" borderId="46" xfId="35" applyFont="1" applyFill="1" applyBorder="1" applyAlignment="1">
      <alignment horizontal="left" vertical="center" wrapText="1"/>
    </xf>
    <xf numFmtId="38" fontId="4" fillId="24" borderId="34" xfId="35" applyFont="1" applyFill="1" applyBorder="1" applyAlignment="1">
      <alignment vertical="center" wrapText="1"/>
    </xf>
    <xf numFmtId="38" fontId="5" fillId="0" borderId="46" xfId="35" applyFont="1" applyFill="1" applyBorder="1" applyAlignment="1">
      <alignment vertical="center" wrapText="1"/>
    </xf>
    <xf numFmtId="38" fontId="4" fillId="0" borderId="34" xfId="35" applyFont="1" applyFill="1" applyBorder="1" applyAlignment="1">
      <alignment vertical="center" wrapText="1"/>
    </xf>
    <xf numFmtId="38" fontId="4" fillId="0" borderId="83" xfId="35" applyFont="1" applyFill="1" applyBorder="1" applyAlignment="1">
      <alignment vertical="center" wrapText="1"/>
    </xf>
    <xf numFmtId="38" fontId="3" fillId="6" borderId="57" xfId="35" applyFont="1" applyFill="1" applyBorder="1" applyAlignment="1">
      <alignment horizontal="center" vertical="center"/>
    </xf>
    <xf numFmtId="189" fontId="3" fillId="0" borderId="45" xfId="0" applyNumberFormat="1" applyFont="1" applyFill="1" applyBorder="1" applyAlignment="1">
      <alignment horizontal="center" vertical="center"/>
    </xf>
    <xf numFmtId="184" fontId="3" fillId="26" borderId="10" xfId="34" applyNumberFormat="1" applyFont="1" applyFill="1" applyBorder="1" applyAlignment="1">
      <alignment horizontal="right" vertical="center"/>
    </xf>
    <xf numFmtId="184" fontId="3" fillId="0" borderId="19" xfId="34" applyNumberFormat="1" applyFont="1" applyFill="1" applyBorder="1" applyAlignment="1">
      <alignment horizontal="right" vertical="center"/>
    </xf>
    <xf numFmtId="0" fontId="4" fillId="0" borderId="57" xfId="0" applyFont="1" applyFill="1" applyBorder="1" applyAlignment="1">
      <alignment horizontal="center" vertical="center"/>
    </xf>
    <xf numFmtId="0" fontId="4" fillId="24" borderId="24" xfId="0" applyFont="1" applyFill="1" applyBorder="1" applyAlignment="1">
      <alignment vertical="center" wrapText="1"/>
    </xf>
    <xf numFmtId="0" fontId="5" fillId="24" borderId="24" xfId="0" applyFont="1" applyFill="1" applyBorder="1" applyAlignment="1">
      <alignment vertical="center" wrapText="1"/>
    </xf>
    <xf numFmtId="193" fontId="4" fillId="0" borderId="24" xfId="0" applyNumberFormat="1" applyFont="1" applyFill="1" applyBorder="1" applyAlignment="1">
      <alignment vertical="center" wrapText="1"/>
    </xf>
    <xf numFmtId="38" fontId="3" fillId="0" borderId="15" xfId="34" applyFont="1" applyFill="1" applyBorder="1" applyAlignment="1">
      <alignment horizontal="right" vertical="center"/>
    </xf>
    <xf numFmtId="38" fontId="3" fillId="0" borderId="46" xfId="34" applyFont="1" applyFill="1" applyBorder="1" applyAlignment="1">
      <alignment horizontal="right" vertical="center"/>
    </xf>
    <xf numFmtId="38" fontId="3" fillId="24" borderId="15" xfId="34" applyFont="1" applyFill="1" applyBorder="1" applyAlignment="1">
      <alignment horizontal="right" vertical="center"/>
    </xf>
    <xf numFmtId="38" fontId="3" fillId="24" borderId="34" xfId="34" applyFont="1" applyFill="1" applyBorder="1" applyAlignment="1">
      <alignment horizontal="right" vertical="center"/>
    </xf>
    <xf numFmtId="186" fontId="3" fillId="24" borderId="34" xfId="34" applyNumberFormat="1" applyFont="1" applyFill="1" applyBorder="1" applyAlignment="1">
      <alignment horizontal="right" vertical="center"/>
    </xf>
    <xf numFmtId="186" fontId="3" fillId="24" borderId="24" xfId="34" applyNumberFormat="1" applyFont="1" applyFill="1" applyBorder="1" applyAlignment="1">
      <alignment horizontal="right" vertical="center"/>
    </xf>
    <xf numFmtId="190" fontId="3" fillId="24" borderId="15" xfId="34" applyNumberFormat="1" applyFont="1" applyFill="1" applyBorder="1" applyAlignment="1">
      <alignment horizontal="right" vertical="center"/>
    </xf>
    <xf numFmtId="190" fontId="3" fillId="24" borderId="19" xfId="34" applyNumberFormat="1" applyFont="1" applyFill="1" applyBorder="1" applyAlignment="1">
      <alignment horizontal="right" vertical="center"/>
    </xf>
    <xf numFmtId="190" fontId="3" fillId="0" borderId="15" xfId="34" applyNumberFormat="1" applyFont="1" applyFill="1" applyBorder="1" applyAlignment="1">
      <alignment horizontal="right" vertical="center"/>
    </xf>
    <xf numFmtId="190" fontId="3" fillId="26" borderId="15" xfId="34" applyNumberFormat="1" applyFont="1" applyFill="1" applyBorder="1" applyAlignment="1">
      <alignment horizontal="right" vertical="center"/>
    </xf>
    <xf numFmtId="190" fontId="3" fillId="26" borderId="19" xfId="34" applyNumberFormat="1" applyFont="1" applyFill="1" applyBorder="1" applyAlignment="1">
      <alignment horizontal="right" vertical="center"/>
    </xf>
    <xf numFmtId="190" fontId="3" fillId="26" borderId="11" xfId="34" applyNumberFormat="1" applyFont="1" applyFill="1" applyBorder="1" applyAlignment="1">
      <alignment horizontal="right" vertical="center"/>
    </xf>
    <xf numFmtId="190" fontId="3" fillId="0" borderId="34" xfId="34" applyNumberFormat="1" applyFont="1" applyFill="1" applyBorder="1" applyAlignment="1">
      <alignment horizontal="right" vertical="center"/>
    </xf>
    <xf numFmtId="190" fontId="3" fillId="24" borderId="34" xfId="34" applyNumberFormat="1" applyFont="1" applyFill="1" applyBorder="1" applyAlignment="1">
      <alignment horizontal="right" vertical="center"/>
    </xf>
    <xf numFmtId="190" fontId="3" fillId="0" borderId="19" xfId="34" applyNumberFormat="1" applyFont="1" applyFill="1" applyBorder="1" applyAlignment="1">
      <alignment horizontal="right" vertical="center"/>
    </xf>
    <xf numFmtId="190" fontId="3" fillId="0" borderId="46" xfId="34" applyNumberFormat="1" applyFont="1" applyFill="1" applyBorder="1" applyAlignment="1">
      <alignment horizontal="right" vertical="center"/>
    </xf>
    <xf numFmtId="0" fontId="31" fillId="0" borderId="0" xfId="0" applyFont="1" applyAlignment="1">
      <alignment horizontal="center" vertical="center" wrapText="1"/>
    </xf>
    <xf numFmtId="0" fontId="0" fillId="0" borderId="0" xfId="0" applyAlignment="1">
      <alignment horizontal="center" vertical="center"/>
    </xf>
    <xf numFmtId="0" fontId="33" fillId="0" borderId="0" xfId="0" applyFont="1" applyAlignment="1">
      <alignment horizontal="center" vertical="center"/>
    </xf>
    <xf numFmtId="195" fontId="32" fillId="0" borderId="0" xfId="0" applyNumberFormat="1" applyFont="1" applyAlignment="1">
      <alignment horizontal="center"/>
    </xf>
    <xf numFmtId="196" fontId="30" fillId="0" borderId="0" xfId="0" applyNumberFormat="1" applyFont="1" applyAlignment="1">
      <alignment horizontal="center" wrapText="1"/>
    </xf>
    <xf numFmtId="197" fontId="30" fillId="0" borderId="0" xfId="0" applyNumberFormat="1" applyFont="1" applyAlignment="1">
      <alignment horizontal="center" vertical="top" wrapText="1"/>
    </xf>
    <xf numFmtId="0" fontId="31" fillId="0" borderId="0" xfId="0" applyFont="1" applyAlignment="1">
      <alignment horizontal="center" wrapText="1"/>
    </xf>
    <xf numFmtId="0" fontId="0" fillId="0" borderId="39"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96" xfId="0" applyFont="1" applyFill="1" applyBorder="1" applyAlignment="1">
      <alignment horizontal="center" vertical="center" shrinkToFit="1"/>
    </xf>
    <xf numFmtId="0" fontId="0" fillId="0" borderId="94" xfId="0" applyFont="1" applyFill="1" applyBorder="1" applyAlignment="1">
      <alignment horizontal="center" vertical="center" shrinkToFit="1"/>
    </xf>
    <xf numFmtId="0" fontId="0" fillId="0" borderId="8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89"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4" xfId="0" applyFont="1" applyFill="1" applyBorder="1" applyAlignment="1">
      <alignment horizontal="center" vertical="center"/>
    </xf>
    <xf numFmtId="0" fontId="0" fillId="24" borderId="96" xfId="0" applyFont="1" applyFill="1" applyBorder="1" applyAlignment="1">
      <alignment horizontal="center" vertical="center"/>
    </xf>
    <xf numFmtId="0" fontId="0" fillId="24" borderId="95" xfId="0" applyFont="1" applyFill="1" applyBorder="1" applyAlignment="1">
      <alignment horizontal="center" vertical="center"/>
    </xf>
    <xf numFmtId="0" fontId="0" fillId="24" borderId="94" xfId="0" applyFont="1" applyFill="1" applyBorder="1" applyAlignment="1">
      <alignment horizontal="center" vertical="center"/>
    </xf>
    <xf numFmtId="0" fontId="0" fillId="6" borderId="96" xfId="0" applyFont="1" applyFill="1" applyBorder="1" applyAlignment="1">
      <alignment horizontal="center" vertical="center"/>
    </xf>
    <xf numFmtId="0" fontId="0" fillId="6" borderId="95" xfId="0" applyFont="1" applyFill="1" applyBorder="1" applyAlignment="1">
      <alignment horizontal="center" vertical="center"/>
    </xf>
    <xf numFmtId="0" fontId="0" fillId="6" borderId="94" xfId="0" applyFont="1" applyFill="1" applyBorder="1" applyAlignment="1">
      <alignment horizontal="center"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0" fillId="24" borderId="36" xfId="0" applyFont="1" applyFill="1" applyBorder="1" applyAlignment="1">
      <alignment horizontal="center" vertical="center"/>
    </xf>
    <xf numFmtId="0" fontId="0" fillId="24" borderId="42" xfId="0" applyFont="1" applyFill="1" applyBorder="1" applyAlignment="1">
      <alignment horizontal="center" vertical="center"/>
    </xf>
    <xf numFmtId="0" fontId="0" fillId="24" borderId="21"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02" xfId="0" applyFont="1" applyFill="1" applyBorder="1" applyAlignment="1">
      <alignment horizontal="center" vertical="center" wrapText="1"/>
    </xf>
    <xf numFmtId="0" fontId="0" fillId="0" borderId="103" xfId="0" applyFont="1" applyFill="1" applyBorder="1" applyAlignment="1">
      <alignment horizontal="center" vertical="center" wrapText="1"/>
    </xf>
    <xf numFmtId="0" fontId="3" fillId="0" borderId="124"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125" xfId="0" applyFont="1" applyFill="1" applyBorder="1" applyAlignment="1">
      <alignment horizontal="center" vertical="center"/>
    </xf>
    <xf numFmtId="194" fontId="3" fillId="24" borderId="15" xfId="34" applyNumberFormat="1" applyFont="1" applyFill="1" applyBorder="1" applyAlignment="1">
      <alignment vertical="center"/>
    </xf>
    <xf numFmtId="194" fontId="3" fillId="24" borderId="19" xfId="34" applyNumberFormat="1" applyFont="1" applyFill="1" applyBorder="1" applyAlignment="1">
      <alignment vertical="center"/>
    </xf>
    <xf numFmtId="194" fontId="3" fillId="24" borderId="11" xfId="34" applyNumberFormat="1" applyFont="1" applyFill="1" applyBorder="1" applyAlignment="1">
      <alignment vertical="center"/>
    </xf>
    <xf numFmtId="194" fontId="3" fillId="0" borderId="15" xfId="34" applyNumberFormat="1" applyFont="1" applyFill="1" applyBorder="1" applyAlignment="1">
      <alignment vertical="center"/>
    </xf>
    <xf numFmtId="194" fontId="3" fillId="0" borderId="19" xfId="34" applyNumberFormat="1" applyFont="1" applyFill="1" applyBorder="1" applyAlignment="1">
      <alignment vertical="center"/>
    </xf>
    <xf numFmtId="194" fontId="3" fillId="0" borderId="11" xfId="34" applyNumberFormat="1" applyFont="1" applyFill="1" applyBorder="1" applyAlignment="1">
      <alignment vertical="center"/>
    </xf>
    <xf numFmtId="0" fontId="3" fillId="24" borderId="108" xfId="0" applyFont="1" applyFill="1" applyBorder="1" applyAlignment="1">
      <alignment horizontal="center" vertical="center" shrinkToFit="1"/>
    </xf>
    <xf numFmtId="0" fontId="3" fillId="24" borderId="109" xfId="0" applyFont="1" applyFill="1" applyBorder="1" applyAlignment="1">
      <alignment horizontal="center" vertical="center" shrinkToFit="1"/>
    </xf>
    <xf numFmtId="0" fontId="3" fillId="24" borderId="110" xfId="0" applyFont="1" applyFill="1" applyBorder="1" applyAlignment="1">
      <alignment horizontal="center" vertical="center" shrinkToFit="1"/>
    </xf>
    <xf numFmtId="0" fontId="3" fillId="0" borderId="108"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110" xfId="0" applyFont="1" applyFill="1" applyBorder="1" applyAlignment="1">
      <alignment horizontal="center" vertical="center"/>
    </xf>
    <xf numFmtId="194" fontId="3" fillId="6" borderId="15" xfId="34" applyNumberFormat="1" applyFont="1" applyFill="1" applyBorder="1" applyAlignment="1">
      <alignment vertical="center"/>
    </xf>
    <xf numFmtId="194" fontId="3" fillId="6" borderId="19" xfId="34" applyNumberFormat="1" applyFont="1" applyFill="1" applyBorder="1" applyAlignment="1">
      <alignment vertical="center"/>
    </xf>
    <xf numFmtId="194" fontId="3" fillId="6" borderId="11" xfId="34" applyNumberFormat="1" applyFont="1" applyFill="1" applyBorder="1" applyAlignment="1">
      <alignment vertical="center"/>
    </xf>
    <xf numFmtId="194" fontId="3" fillId="0" borderId="15" xfId="0" applyNumberFormat="1" applyFont="1" applyFill="1" applyBorder="1" applyAlignment="1">
      <alignment vertical="center"/>
    </xf>
    <xf numFmtId="194" fontId="3" fillId="0" borderId="19" xfId="0" applyNumberFormat="1" applyFont="1" applyFill="1" applyBorder="1" applyAlignment="1">
      <alignment vertical="center"/>
    </xf>
    <xf numFmtId="194" fontId="3" fillId="0" borderId="11" xfId="0" applyNumberFormat="1" applyFont="1" applyFill="1" applyBorder="1" applyAlignment="1">
      <alignment vertical="center"/>
    </xf>
    <xf numFmtId="0" fontId="3" fillId="24" borderId="108" xfId="0" applyFont="1" applyFill="1" applyBorder="1" applyAlignment="1">
      <alignment horizontal="center" vertical="center"/>
    </xf>
    <xf numFmtId="0" fontId="3" fillId="24" borderId="109" xfId="0" applyFont="1" applyFill="1" applyBorder="1" applyAlignment="1">
      <alignment horizontal="center" vertical="center"/>
    </xf>
    <xf numFmtId="0" fontId="3" fillId="24" borderId="110" xfId="0" applyFont="1" applyFill="1" applyBorder="1" applyAlignment="1">
      <alignment horizontal="center" vertical="center"/>
    </xf>
    <xf numFmtId="0" fontId="0" fillId="24" borderId="108" xfId="0" applyFont="1" applyFill="1" applyBorder="1" applyAlignment="1">
      <alignment horizontal="center" vertical="center"/>
    </xf>
    <xf numFmtId="0" fontId="0" fillId="24" borderId="109" xfId="0" applyFont="1" applyFill="1" applyBorder="1" applyAlignment="1">
      <alignment horizontal="center" vertical="center"/>
    </xf>
    <xf numFmtId="0" fontId="0" fillId="24" borderId="110" xfId="0" applyFont="1" applyFill="1" applyBorder="1" applyAlignment="1">
      <alignment horizontal="center" vertical="center"/>
    </xf>
    <xf numFmtId="0" fontId="3" fillId="6" borderId="108" xfId="0" applyFont="1" applyFill="1" applyBorder="1" applyAlignment="1">
      <alignment horizontal="center" vertical="center"/>
    </xf>
    <xf numFmtId="0" fontId="3" fillId="6" borderId="109" xfId="0" applyFont="1" applyFill="1" applyBorder="1" applyAlignment="1">
      <alignment horizontal="center" vertical="center"/>
    </xf>
    <xf numFmtId="0" fontId="3" fillId="6" borderId="110" xfId="0" applyFont="1" applyFill="1" applyBorder="1" applyAlignment="1">
      <alignment horizontal="center" vertical="center"/>
    </xf>
    <xf numFmtId="200" fontId="0" fillId="26" borderId="34" xfId="0" applyNumberFormat="1" applyFont="1" applyFill="1" applyBorder="1" applyAlignment="1">
      <alignment vertical="center"/>
    </xf>
    <xf numFmtId="200" fontId="0" fillId="26" borderId="19" xfId="0" applyNumberFormat="1" applyFont="1" applyFill="1" applyBorder="1" applyAlignment="1">
      <alignment vertical="center"/>
    </xf>
    <xf numFmtId="200" fontId="0" fillId="26" borderId="11" xfId="0" applyNumberFormat="1" applyFont="1" applyFill="1" applyBorder="1" applyAlignment="1">
      <alignment vertical="center"/>
    </xf>
    <xf numFmtId="200" fontId="0" fillId="26" borderId="15" xfId="0" applyNumberFormat="1" applyFont="1" applyFill="1" applyBorder="1" applyAlignment="1">
      <alignment vertical="center"/>
    </xf>
    <xf numFmtId="200" fontId="0" fillId="26" borderId="46" xfId="0" applyNumberFormat="1" applyFont="1" applyFill="1" applyBorder="1" applyAlignment="1">
      <alignment vertical="center"/>
    </xf>
    <xf numFmtId="0" fontId="0" fillId="24" borderId="15" xfId="0" applyFont="1" applyFill="1" applyBorder="1" applyAlignment="1">
      <alignment vertical="center"/>
    </xf>
    <xf numFmtId="0" fontId="0" fillId="24" borderId="19" xfId="0" applyFont="1" applyFill="1" applyBorder="1" applyAlignment="1">
      <alignment vertical="center"/>
    </xf>
    <xf numFmtId="0" fontId="0" fillId="24" borderId="46" xfId="0" applyFont="1" applyFill="1" applyBorder="1" applyAlignment="1">
      <alignment vertical="center"/>
    </xf>
    <xf numFmtId="201" fontId="0" fillId="26" borderId="34" xfId="0" applyNumberFormat="1" applyFont="1" applyFill="1" applyBorder="1" applyAlignment="1">
      <alignment vertical="center"/>
    </xf>
    <xf numFmtId="201" fontId="0" fillId="26" borderId="46" xfId="0" applyNumberFormat="1" applyFont="1" applyFill="1" applyBorder="1" applyAlignment="1">
      <alignment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38" fontId="4" fillId="0" borderId="62" xfId="34" applyFont="1" applyFill="1" applyBorder="1" applyAlignment="1">
      <alignment horizontal="center" vertical="center" wrapText="1"/>
    </xf>
    <xf numFmtId="38" fontId="4" fillId="0" borderId="31" xfId="34" applyFont="1" applyFill="1" applyBorder="1" applyAlignment="1">
      <alignment horizontal="center" vertical="center"/>
    </xf>
    <xf numFmtId="0" fontId="0" fillId="0" borderId="62" xfId="0" applyFont="1" applyBorder="1" applyAlignment="1">
      <alignment horizontal="center" vertical="center"/>
    </xf>
    <xf numFmtId="0" fontId="0" fillId="0" borderId="31"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71" xfId="0" applyFont="1" applyBorder="1" applyAlignment="1">
      <alignment horizontal="center" vertical="center"/>
    </xf>
    <xf numFmtId="0" fontId="4" fillId="0" borderId="62" xfId="0" applyFont="1" applyFill="1" applyBorder="1" applyAlignment="1">
      <alignment horizontal="center" vertical="center" wrapText="1"/>
    </xf>
    <xf numFmtId="0" fontId="4" fillId="0" borderId="31" xfId="0" applyFont="1" applyFill="1" applyBorder="1" applyAlignment="1">
      <alignment horizontal="center" vertical="center" wrapText="1"/>
    </xf>
    <xf numFmtId="194" fontId="3" fillId="24" borderId="15" xfId="34" applyNumberFormat="1" applyFont="1" applyFill="1" applyBorder="1" applyAlignment="1">
      <alignment vertical="center" wrapText="1"/>
    </xf>
    <xf numFmtId="194" fontId="3" fillId="24" borderId="19" xfId="34" applyNumberFormat="1" applyFont="1" applyFill="1" applyBorder="1" applyAlignment="1">
      <alignment vertical="center" wrapText="1"/>
    </xf>
    <xf numFmtId="194" fontId="3" fillId="24" borderId="11" xfId="34" applyNumberFormat="1" applyFont="1" applyFill="1" applyBorder="1" applyAlignment="1">
      <alignment vertical="center" wrapText="1"/>
    </xf>
    <xf numFmtId="0" fontId="3" fillId="0" borderId="13"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0" fillId="24" borderId="72" xfId="0" applyFont="1" applyFill="1" applyBorder="1" applyAlignment="1">
      <alignment horizontal="center" vertical="center"/>
    </xf>
    <xf numFmtId="0" fontId="0" fillId="24" borderId="11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13" xfId="0" applyFill="1" applyBorder="1" applyAlignment="1">
      <alignment vertical="center"/>
    </xf>
    <xf numFmtId="0" fontId="0" fillId="0" borderId="72" xfId="0" applyFont="1" applyFill="1" applyBorder="1" applyAlignment="1">
      <alignment horizontal="center" vertical="center" shrinkToFit="1"/>
    </xf>
    <xf numFmtId="0" fontId="0" fillId="0" borderId="111" xfId="0" applyFont="1" applyFill="1" applyBorder="1" applyAlignment="1">
      <alignment horizontal="center" vertical="center" shrinkToFit="1"/>
    </xf>
    <xf numFmtId="0" fontId="0" fillId="6" borderId="72" xfId="0" applyFont="1" applyFill="1" applyBorder="1" applyAlignment="1">
      <alignment horizontal="center" vertical="center"/>
    </xf>
    <xf numFmtId="0" fontId="0" fillId="6" borderId="111" xfId="0" applyFont="1" applyFill="1" applyBorder="1" applyAlignment="1">
      <alignment horizontal="center" vertical="center"/>
    </xf>
    <xf numFmtId="0" fontId="0" fillId="0" borderId="62"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24" borderId="74" xfId="0" applyFont="1" applyFill="1" applyBorder="1" applyAlignment="1">
      <alignment horizontal="center" vertical="center"/>
    </xf>
    <xf numFmtId="38" fontId="0" fillId="0" borderId="15" xfId="0" applyNumberFormat="1" applyFont="1" applyFill="1" applyBorder="1" applyAlignment="1">
      <alignment vertical="center" shrinkToFit="1"/>
    </xf>
    <xf numFmtId="38" fontId="0" fillId="0" borderId="19" xfId="0" applyNumberFormat="1" applyFont="1" applyFill="1" applyBorder="1" applyAlignment="1">
      <alignment vertical="center" shrinkToFit="1"/>
    </xf>
    <xf numFmtId="38" fontId="0" fillId="0" borderId="11" xfId="0" applyNumberFormat="1" applyFont="1" applyFill="1" applyBorder="1" applyAlignment="1">
      <alignment vertical="center" shrinkToFit="1"/>
    </xf>
    <xf numFmtId="193" fontId="0" fillId="0" borderId="15" xfId="0" applyNumberFormat="1" applyFont="1" applyFill="1" applyBorder="1" applyAlignment="1">
      <alignment vertical="center" wrapText="1"/>
    </xf>
    <xf numFmtId="193" fontId="0" fillId="0" borderId="19" xfId="0" applyNumberFormat="1" applyFont="1" applyFill="1" applyBorder="1" applyAlignment="1">
      <alignment vertical="center" wrapText="1"/>
    </xf>
    <xf numFmtId="193" fontId="0" fillId="0" borderId="11" xfId="0" applyNumberFormat="1" applyFont="1" applyFill="1" applyBorder="1" applyAlignment="1">
      <alignment vertical="center" wrapText="1"/>
    </xf>
    <xf numFmtId="0" fontId="0" fillId="24" borderId="15" xfId="0" applyFont="1" applyFill="1" applyBorder="1" applyAlignment="1">
      <alignment vertical="center" wrapText="1"/>
    </xf>
    <xf numFmtId="0" fontId="0" fillId="24" borderId="11" xfId="0" applyFont="1" applyFill="1" applyBorder="1" applyAlignment="1">
      <alignment vertical="center" wrapText="1"/>
    </xf>
    <xf numFmtId="0" fontId="0" fillId="24" borderId="15" xfId="0" applyFont="1" applyFill="1" applyBorder="1" applyAlignment="1">
      <alignment vertical="center" shrinkToFit="1"/>
    </xf>
    <xf numFmtId="0" fontId="0" fillId="24" borderId="11" xfId="0" applyFont="1" applyFill="1" applyBorder="1" applyAlignment="1">
      <alignment vertical="center" shrinkToFit="1"/>
    </xf>
    <xf numFmtId="177" fontId="3" fillId="24" borderId="14" xfId="0" applyNumberFormat="1" applyFont="1" applyFill="1" applyBorder="1" applyAlignment="1">
      <alignment horizontal="right" vertical="center"/>
    </xf>
    <xf numFmtId="177" fontId="3" fillId="24" borderId="18" xfId="0" applyNumberFormat="1" applyFont="1" applyFill="1" applyBorder="1" applyAlignment="1">
      <alignment horizontal="right" vertical="center"/>
    </xf>
    <xf numFmtId="177" fontId="3" fillId="24" borderId="12" xfId="0" applyNumberFormat="1" applyFont="1" applyFill="1" applyBorder="1" applyAlignment="1">
      <alignment horizontal="center" vertical="center"/>
    </xf>
    <xf numFmtId="177" fontId="3" fillId="24" borderId="54" xfId="0" applyNumberFormat="1" applyFont="1" applyFill="1" applyBorder="1" applyAlignment="1">
      <alignment horizontal="center" vertical="center"/>
    </xf>
    <xf numFmtId="193" fontId="3" fillId="0" borderId="15" xfId="0" applyNumberFormat="1" applyFont="1" applyFill="1" applyBorder="1" applyAlignment="1">
      <alignment vertical="center" wrapText="1"/>
    </xf>
    <xf numFmtId="193" fontId="3" fillId="0" borderId="11" xfId="0" applyNumberFormat="1" applyFont="1" applyFill="1" applyBorder="1" applyAlignment="1">
      <alignment vertical="center" wrapText="1"/>
    </xf>
    <xf numFmtId="200" fontId="0" fillId="0" borderId="15" xfId="0" applyNumberFormat="1" applyFont="1" applyFill="1" applyBorder="1" applyAlignment="1">
      <alignment vertical="center" shrinkToFit="1"/>
    </xf>
    <xf numFmtId="200" fontId="0" fillId="0" borderId="11" xfId="0" applyNumberFormat="1" applyFont="1" applyFill="1" applyBorder="1" applyAlignment="1">
      <alignment vertical="center" shrinkToFit="1"/>
    </xf>
    <xf numFmtId="0" fontId="3" fillId="24" borderId="35" xfId="0" applyFont="1" applyFill="1" applyBorder="1" applyAlignment="1">
      <alignment horizontal="right" vertical="center"/>
    </xf>
    <xf numFmtId="0" fontId="3" fillId="24" borderId="56" xfId="0" applyFont="1" applyFill="1" applyBorder="1" applyAlignment="1">
      <alignment horizontal="right" vertical="center"/>
    </xf>
    <xf numFmtId="0" fontId="3" fillId="24" borderId="59" xfId="0" applyFont="1" applyFill="1" applyBorder="1" applyAlignment="1">
      <alignment horizontal="right" vertical="center"/>
    </xf>
    <xf numFmtId="0" fontId="3" fillId="24" borderId="47" xfId="0" applyFont="1" applyFill="1" applyBorder="1" applyAlignment="1">
      <alignment vertical="center"/>
    </xf>
    <xf numFmtId="0" fontId="3" fillId="24" borderId="45" xfId="0" applyFont="1" applyFill="1" applyBorder="1" applyAlignment="1">
      <alignment vertical="center"/>
    </xf>
    <xf numFmtId="0" fontId="3" fillId="24" borderId="107" xfId="0" applyFont="1" applyFill="1" applyBorder="1" applyAlignment="1">
      <alignment vertical="center"/>
    </xf>
    <xf numFmtId="177" fontId="3" fillId="24" borderId="130" xfId="0" applyNumberFormat="1" applyFont="1" applyFill="1" applyBorder="1" applyAlignment="1">
      <alignment horizontal="center" vertical="center" wrapText="1"/>
    </xf>
    <xf numFmtId="177" fontId="3" fillId="24" borderId="0" xfId="0" applyNumberFormat="1" applyFont="1" applyFill="1" applyBorder="1" applyAlignment="1">
      <alignment horizontal="center" vertical="center" wrapText="1"/>
    </xf>
    <xf numFmtId="177" fontId="3" fillId="24" borderId="105" xfId="0" applyNumberFormat="1" applyFont="1" applyFill="1" applyBorder="1" applyAlignment="1">
      <alignment horizontal="center" vertical="center" wrapText="1"/>
    </xf>
    <xf numFmtId="177" fontId="3" fillId="24" borderId="130" xfId="0" applyNumberFormat="1" applyFont="1" applyFill="1" applyBorder="1" applyAlignment="1">
      <alignment horizontal="center" vertical="center"/>
    </xf>
    <xf numFmtId="177" fontId="3" fillId="24" borderId="0" xfId="0" applyNumberFormat="1" applyFont="1" applyFill="1" applyBorder="1" applyAlignment="1">
      <alignment horizontal="center" vertical="center"/>
    </xf>
    <xf numFmtId="177" fontId="3" fillId="24" borderId="47" xfId="0" applyNumberFormat="1" applyFont="1" applyFill="1" applyBorder="1" applyAlignment="1">
      <alignment vertical="center"/>
    </xf>
    <xf numFmtId="177" fontId="3" fillId="24" borderId="45" xfId="0" applyNumberFormat="1" applyFont="1" applyFill="1" applyBorder="1" applyAlignment="1">
      <alignment vertical="center"/>
    </xf>
    <xf numFmtId="177" fontId="3" fillId="24" borderId="65" xfId="0" applyNumberFormat="1" applyFont="1" applyFill="1" applyBorder="1" applyAlignment="1">
      <alignment vertical="center"/>
    </xf>
    <xf numFmtId="177" fontId="3" fillId="24" borderId="35" xfId="0" applyNumberFormat="1" applyFont="1" applyFill="1" applyBorder="1" applyAlignment="1">
      <alignment horizontal="right" vertical="center" wrapText="1"/>
    </xf>
    <xf numFmtId="177" fontId="3" fillId="24" borderId="56" xfId="0" applyNumberFormat="1" applyFont="1" applyFill="1" applyBorder="1" applyAlignment="1">
      <alignment horizontal="right" vertical="center" wrapText="1"/>
    </xf>
    <xf numFmtId="177" fontId="3" fillId="24" borderId="18" xfId="0" applyNumberFormat="1" applyFont="1" applyFill="1" applyBorder="1" applyAlignment="1">
      <alignment horizontal="right" vertical="center" wrapText="1"/>
    </xf>
    <xf numFmtId="38" fontId="3" fillId="24" borderId="34" xfId="0" applyNumberFormat="1" applyFont="1" applyFill="1" applyBorder="1" applyAlignment="1">
      <alignment vertical="center" wrapText="1"/>
    </xf>
    <xf numFmtId="38" fontId="3" fillId="24" borderId="19" xfId="0" applyNumberFormat="1" applyFont="1" applyFill="1" applyBorder="1" applyAlignment="1">
      <alignment vertical="center" wrapText="1"/>
    </xf>
    <xf numFmtId="38" fontId="3" fillId="24" borderId="11" xfId="0" applyNumberFormat="1" applyFont="1" applyFill="1" applyBorder="1" applyAlignment="1">
      <alignment vertical="center" wrapText="1"/>
    </xf>
    <xf numFmtId="205" fontId="0" fillId="26" borderId="15" xfId="0" applyNumberFormat="1" applyFont="1" applyFill="1" applyBorder="1" applyAlignment="1">
      <alignment vertical="center" shrinkToFit="1"/>
    </xf>
    <xf numFmtId="205" fontId="0" fillId="26" borderId="19" xfId="0" applyNumberFormat="1" applyFont="1" applyFill="1" applyBorder="1" applyAlignment="1">
      <alignment vertical="center" shrinkToFit="1"/>
    </xf>
    <xf numFmtId="205" fontId="0" fillId="26" borderId="11" xfId="0" applyNumberFormat="1" applyFont="1" applyFill="1" applyBorder="1" applyAlignment="1">
      <alignment vertical="center" shrinkToFit="1"/>
    </xf>
    <xf numFmtId="38" fontId="0" fillId="24" borderId="34" xfId="0" applyNumberFormat="1" applyFont="1" applyFill="1" applyBorder="1" applyAlignment="1">
      <alignment vertical="center" shrinkToFit="1"/>
    </xf>
    <xf numFmtId="38" fontId="0" fillId="24" borderId="19" xfId="0" applyNumberFormat="1" applyFont="1" applyFill="1" applyBorder="1" applyAlignment="1">
      <alignment vertical="center" shrinkToFit="1"/>
    </xf>
    <xf numFmtId="38" fontId="0" fillId="24" borderId="11" xfId="0" applyNumberFormat="1" applyFont="1" applyFill="1" applyBorder="1" applyAlignment="1">
      <alignment vertical="center" shrinkToFit="1"/>
    </xf>
    <xf numFmtId="200" fontId="0" fillId="26" borderId="34" xfId="0" applyNumberFormat="1" applyFont="1" applyFill="1" applyBorder="1" applyAlignment="1">
      <alignment vertical="center" shrinkToFit="1"/>
    </xf>
    <xf numFmtId="200" fontId="0" fillId="26" borderId="19" xfId="0" applyNumberFormat="1" applyFont="1" applyFill="1" applyBorder="1" applyAlignment="1">
      <alignment vertical="center" shrinkToFit="1"/>
    </xf>
    <xf numFmtId="200" fontId="0" fillId="26" borderId="11" xfId="0" applyNumberFormat="1" applyFont="1" applyFill="1" applyBorder="1" applyAlignment="1">
      <alignment vertical="center" shrinkToFit="1"/>
    </xf>
    <xf numFmtId="200" fontId="0" fillId="0" borderId="34" xfId="0" applyNumberFormat="1" applyFont="1" applyFill="1" applyBorder="1" applyAlignment="1">
      <alignment vertical="center" shrinkToFit="1"/>
    </xf>
    <xf numFmtId="0" fontId="0" fillId="0" borderId="15" xfId="0" applyFont="1" applyFill="1" applyBorder="1" applyAlignment="1">
      <alignment vertical="center" shrinkToFit="1"/>
    </xf>
    <xf numFmtId="0" fontId="0" fillId="0" borderId="19" xfId="0" applyFont="1" applyFill="1" applyBorder="1" applyAlignment="1">
      <alignment vertical="center" shrinkToFit="1"/>
    </xf>
    <xf numFmtId="0" fontId="0" fillId="0" borderId="46" xfId="0" applyFont="1" applyFill="1" applyBorder="1" applyAlignment="1">
      <alignment vertical="center" shrinkToFit="1"/>
    </xf>
    <xf numFmtId="201" fontId="0" fillId="0" borderId="15" xfId="0" applyNumberFormat="1" applyFont="1" applyFill="1" applyBorder="1" applyAlignment="1">
      <alignment vertical="center" shrinkToFit="1"/>
    </xf>
    <xf numFmtId="201" fontId="0" fillId="0" borderId="19" xfId="0" applyNumberFormat="1" applyFont="1" applyFill="1" applyBorder="1" applyAlignment="1">
      <alignment vertical="center" shrinkToFit="1"/>
    </xf>
    <xf numFmtId="201" fontId="0" fillId="0" borderId="46" xfId="0" applyNumberFormat="1" applyFont="1" applyFill="1" applyBorder="1" applyAlignment="1">
      <alignment vertical="center" shrinkToFit="1"/>
    </xf>
    <xf numFmtId="205" fontId="0" fillId="0" borderId="34" xfId="0" applyNumberFormat="1" applyFont="1" applyFill="1" applyBorder="1" applyAlignment="1">
      <alignment vertical="center" shrinkToFit="1"/>
    </xf>
    <xf numFmtId="205" fontId="0" fillId="0" borderId="11" xfId="0" applyNumberFormat="1" applyFont="1" applyFill="1" applyBorder="1" applyAlignment="1">
      <alignment vertical="center" shrinkToFit="1"/>
    </xf>
    <xf numFmtId="193" fontId="3" fillId="0" borderId="19" xfId="0" applyNumberFormat="1" applyFont="1" applyFill="1" applyBorder="1" applyAlignment="1">
      <alignment vertical="center" wrapText="1"/>
    </xf>
    <xf numFmtId="0" fontId="3" fillId="0" borderId="14" xfId="0" applyFont="1" applyFill="1" applyBorder="1" applyAlignment="1">
      <alignment horizontal="right" vertical="center"/>
    </xf>
    <xf numFmtId="0" fontId="3" fillId="0" borderId="56" xfId="0" applyFont="1" applyFill="1" applyBorder="1" applyAlignment="1">
      <alignment horizontal="right" vertical="center"/>
    </xf>
    <xf numFmtId="0" fontId="3" fillId="0" borderId="59" xfId="0" applyFont="1" applyFill="1" applyBorder="1" applyAlignment="1">
      <alignment horizontal="right" vertical="center"/>
    </xf>
    <xf numFmtId="177" fontId="3" fillId="0" borderId="130" xfId="0" applyNumberFormat="1" applyFont="1" applyFill="1" applyBorder="1" applyAlignment="1">
      <alignment horizontal="center" vertical="center" wrapText="1"/>
    </xf>
    <xf numFmtId="177" fontId="3" fillId="0" borderId="54" xfId="0" applyNumberFormat="1" applyFont="1" applyFill="1" applyBorder="1" applyAlignment="1">
      <alignment horizontal="center" vertical="center" wrapText="1"/>
    </xf>
    <xf numFmtId="0" fontId="3" fillId="0" borderId="35"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47" xfId="0" applyFont="1" applyFill="1" applyBorder="1" applyAlignment="1">
      <alignment vertical="center"/>
    </xf>
    <xf numFmtId="0" fontId="3" fillId="0" borderId="65" xfId="0" applyFont="1" applyFill="1" applyBorder="1" applyAlignment="1">
      <alignment vertical="center"/>
    </xf>
    <xf numFmtId="38" fontId="4" fillId="0" borderId="62" xfId="34" applyFont="1" applyFill="1" applyBorder="1" applyAlignment="1">
      <alignment vertical="center" wrapText="1"/>
    </xf>
    <xf numFmtId="38" fontId="4" fillId="0" borderId="31" xfId="34" applyFont="1" applyFill="1" applyBorder="1" applyAlignment="1">
      <alignment vertical="center"/>
    </xf>
    <xf numFmtId="200" fontId="0" fillId="26" borderId="15" xfId="0" applyNumberFormat="1" applyFont="1" applyFill="1" applyBorder="1" applyAlignment="1">
      <alignment horizontal="left" vertical="center" shrinkToFit="1"/>
    </xf>
    <xf numFmtId="200" fontId="0" fillId="26" borderId="19" xfId="0" applyNumberFormat="1" applyFont="1" applyFill="1" applyBorder="1" applyAlignment="1">
      <alignment horizontal="left" vertical="center" shrinkToFit="1"/>
    </xf>
    <xf numFmtId="200" fontId="0" fillId="26" borderId="46" xfId="0" applyNumberFormat="1" applyFont="1" applyFill="1" applyBorder="1" applyAlignment="1">
      <alignment horizontal="left" vertical="center" shrinkToFit="1"/>
    </xf>
    <xf numFmtId="0" fontId="0" fillId="24" borderId="34" xfId="0" applyFont="1" applyFill="1" applyBorder="1" applyAlignment="1">
      <alignment vertical="center"/>
    </xf>
    <xf numFmtId="0" fontId="0" fillId="24" borderId="11" xfId="0" applyFont="1" applyFill="1" applyBorder="1" applyAlignment="1">
      <alignment vertical="center"/>
    </xf>
    <xf numFmtId="201" fontId="0" fillId="26" borderId="34" xfId="0" applyNumberFormat="1" applyFont="1" applyFill="1" applyBorder="1" applyAlignment="1">
      <alignment vertical="center" shrinkToFit="1"/>
    </xf>
    <xf numFmtId="201" fontId="0" fillId="26" borderId="46" xfId="0" applyNumberFormat="1" applyFont="1" applyFill="1" applyBorder="1" applyAlignment="1">
      <alignment vertical="center" shrinkToFit="1"/>
    </xf>
    <xf numFmtId="201" fontId="0" fillId="26" borderId="19" xfId="0" applyNumberFormat="1" applyFont="1" applyFill="1" applyBorder="1" applyAlignment="1">
      <alignment vertical="center" shrinkToFit="1"/>
    </xf>
    <xf numFmtId="201" fontId="0" fillId="26" borderId="11" xfId="0" applyNumberFormat="1" applyFont="1" applyFill="1" applyBorder="1" applyAlignment="1">
      <alignment vertical="center" shrinkToFit="1"/>
    </xf>
    <xf numFmtId="0" fontId="3" fillId="24" borderId="34" xfId="0" applyFont="1" applyFill="1" applyBorder="1" applyAlignment="1">
      <alignment vertical="center" wrapText="1"/>
    </xf>
    <xf numFmtId="0" fontId="3" fillId="24" borderId="46" xfId="0" applyFont="1" applyFill="1" applyBorder="1" applyAlignment="1">
      <alignment vertical="center" wrapText="1"/>
    </xf>
    <xf numFmtId="0" fontId="3" fillId="24" borderId="19" xfId="0" applyFont="1" applyFill="1" applyBorder="1" applyAlignment="1">
      <alignment vertical="center" wrapText="1"/>
    </xf>
    <xf numFmtId="0" fontId="3" fillId="24" borderId="11" xfId="0" applyFont="1" applyFill="1" applyBorder="1" applyAlignment="1">
      <alignment vertical="center" wrapText="1"/>
    </xf>
    <xf numFmtId="0" fontId="3" fillId="24" borderId="124" xfId="0" applyFont="1" applyFill="1" applyBorder="1" applyAlignment="1">
      <alignment horizontal="center" vertical="center"/>
    </xf>
    <xf numFmtId="0" fontId="3" fillId="24" borderId="112" xfId="0" applyFont="1" applyFill="1" applyBorder="1" applyAlignment="1">
      <alignment horizontal="center" vertical="center"/>
    </xf>
    <xf numFmtId="0" fontId="3" fillId="24" borderId="125" xfId="0" applyFont="1" applyFill="1" applyBorder="1" applyAlignment="1">
      <alignment horizontal="center" vertical="center"/>
    </xf>
    <xf numFmtId="0" fontId="3" fillId="24" borderId="34" xfId="0" applyFont="1" applyFill="1" applyBorder="1" applyAlignment="1">
      <alignment horizontal="right" vertical="center"/>
    </xf>
    <xf numFmtId="0" fontId="3" fillId="24" borderId="19" xfId="0" applyFont="1" applyFill="1" applyBorder="1" applyAlignment="1">
      <alignment horizontal="right" vertical="center"/>
    </xf>
    <xf numFmtId="0" fontId="3" fillId="24" borderId="11" xfId="0" applyFont="1" applyFill="1" applyBorder="1" applyAlignment="1">
      <alignment horizontal="right" vertical="center"/>
    </xf>
    <xf numFmtId="176" fontId="3" fillId="24" borderId="83" xfId="0" applyNumberFormat="1" applyFont="1" applyFill="1" applyBorder="1" applyAlignment="1">
      <alignment horizontal="right" vertical="center" wrapText="1"/>
    </xf>
    <xf numFmtId="176" fontId="3" fillId="24" borderId="58" xfId="0" applyNumberFormat="1" applyFont="1" applyFill="1" applyBorder="1" applyAlignment="1">
      <alignment horizontal="right" vertical="center" wrapText="1"/>
    </xf>
    <xf numFmtId="176" fontId="3" fillId="24" borderId="64" xfId="0" applyNumberFormat="1" applyFont="1" applyFill="1" applyBorder="1" applyAlignment="1">
      <alignment horizontal="right" vertical="center" wrapText="1"/>
    </xf>
    <xf numFmtId="38" fontId="0" fillId="0" borderId="69" xfId="0" applyNumberFormat="1" applyFont="1" applyFill="1" applyBorder="1" applyAlignment="1">
      <alignment horizontal="center" vertical="center" shrinkToFit="1"/>
    </xf>
    <xf numFmtId="38" fontId="0" fillId="0" borderId="93" xfId="0" applyNumberFormat="1" applyFont="1" applyFill="1" applyBorder="1" applyAlignment="1">
      <alignment horizontal="center" vertical="center" shrinkToFit="1"/>
    </xf>
    <xf numFmtId="38" fontId="0" fillId="0" borderId="71" xfId="0" applyNumberFormat="1" applyFont="1" applyFill="1" applyBorder="1" applyAlignment="1">
      <alignment horizontal="center" vertical="center" shrinkToFit="1"/>
    </xf>
    <xf numFmtId="0" fontId="3" fillId="24" borderId="124" xfId="0" applyFont="1" applyFill="1" applyBorder="1" applyAlignment="1">
      <alignment horizontal="center" vertical="center" shrinkToFit="1"/>
    </xf>
    <xf numFmtId="0" fontId="3" fillId="24" borderId="112" xfId="0" applyFont="1" applyFill="1" applyBorder="1" applyAlignment="1">
      <alignment horizontal="center" vertical="center" shrinkToFit="1"/>
    </xf>
    <xf numFmtId="0" fontId="3" fillId="24" borderId="125" xfId="0" applyFont="1" applyFill="1" applyBorder="1" applyAlignment="1">
      <alignment horizontal="center" vertical="center" shrinkToFit="1"/>
    </xf>
    <xf numFmtId="177" fontId="3" fillId="0" borderId="14" xfId="0" applyNumberFormat="1" applyFont="1" applyFill="1" applyBorder="1" applyAlignment="1">
      <alignment horizontal="right" vertical="center" wrapText="1"/>
    </xf>
    <xf numFmtId="177" fontId="3" fillId="0" borderId="59" xfId="0" applyNumberFormat="1" applyFont="1" applyFill="1" applyBorder="1" applyAlignment="1">
      <alignment horizontal="right" vertical="center" wrapText="1"/>
    </xf>
    <xf numFmtId="193" fontId="0" fillId="0" borderId="15" xfId="0" applyNumberFormat="1" applyFont="1" applyFill="1" applyBorder="1" applyAlignment="1">
      <alignment vertical="center" shrinkToFit="1"/>
    </xf>
    <xf numFmtId="193" fontId="0" fillId="0" borderId="11" xfId="0" applyNumberFormat="1" applyFont="1" applyFill="1" applyBorder="1" applyAlignment="1">
      <alignment vertical="center" shrinkToFit="1"/>
    </xf>
    <xf numFmtId="177" fontId="3" fillId="0" borderId="77"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12" xfId="0" applyNumberFormat="1" applyFont="1" applyFill="1" applyBorder="1" applyAlignment="1">
      <alignment horizontal="center" vertical="center"/>
    </xf>
    <xf numFmtId="177" fontId="3" fillId="0" borderId="54" xfId="0" applyNumberFormat="1" applyFont="1" applyFill="1" applyBorder="1" applyAlignment="1">
      <alignment horizontal="center" vertical="center"/>
    </xf>
    <xf numFmtId="176" fontId="3" fillId="0" borderId="83" xfId="0" applyNumberFormat="1" applyFont="1" applyFill="1" applyBorder="1" applyAlignment="1">
      <alignment horizontal="right" vertical="center" wrapText="1"/>
    </xf>
    <xf numFmtId="176" fontId="3" fillId="0" borderId="58" xfId="0" applyNumberFormat="1" applyFont="1" applyFill="1" applyBorder="1" applyAlignment="1">
      <alignment horizontal="right" vertical="center" wrapText="1"/>
    </xf>
    <xf numFmtId="176" fontId="3" fillId="0" borderId="64" xfId="0" applyNumberFormat="1" applyFont="1" applyFill="1" applyBorder="1" applyAlignment="1">
      <alignment horizontal="right" vertical="center" wrapText="1"/>
    </xf>
    <xf numFmtId="177" fontId="3" fillId="24" borderId="77" xfId="0" applyNumberFormat="1" applyFont="1" applyFill="1" applyBorder="1" applyAlignment="1">
      <alignment vertical="center"/>
    </xf>
    <xf numFmtId="177" fontId="3" fillId="0" borderId="0" xfId="0" applyNumberFormat="1" applyFont="1" applyFill="1" applyBorder="1" applyAlignment="1">
      <alignment horizontal="center" vertical="center"/>
    </xf>
    <xf numFmtId="177" fontId="3" fillId="0" borderId="45" xfId="0" applyNumberFormat="1" applyFont="1" applyFill="1" applyBorder="1" applyAlignment="1">
      <alignment vertical="center"/>
    </xf>
    <xf numFmtId="177" fontId="3" fillId="0" borderId="14" xfId="0" applyNumberFormat="1" applyFont="1" applyFill="1" applyBorder="1" applyAlignment="1">
      <alignment horizontal="right" vertical="center"/>
    </xf>
    <xf numFmtId="177" fontId="3" fillId="0" borderId="56" xfId="0" applyNumberFormat="1" applyFont="1" applyFill="1" applyBorder="1" applyAlignment="1">
      <alignment horizontal="right" vertical="center"/>
    </xf>
    <xf numFmtId="177" fontId="3" fillId="0" borderId="18" xfId="0" applyNumberFormat="1" applyFont="1" applyFill="1" applyBorder="1" applyAlignment="1">
      <alignment horizontal="right" vertical="center"/>
    </xf>
    <xf numFmtId="193" fontId="0" fillId="0" borderId="19" xfId="0" applyNumberFormat="1" applyFont="1" applyFill="1" applyBorder="1" applyAlignment="1">
      <alignment vertical="center" shrinkToFit="1"/>
    </xf>
    <xf numFmtId="0" fontId="3" fillId="0" borderId="34" xfId="0" applyFont="1" applyFill="1" applyBorder="1" applyAlignment="1">
      <alignment horizontal="right" vertical="center" wrapText="1"/>
    </xf>
    <xf numFmtId="0" fontId="3" fillId="0" borderId="11" xfId="0" applyFont="1" applyFill="1" applyBorder="1" applyAlignment="1">
      <alignment horizontal="right" vertical="center" wrapText="1"/>
    </xf>
    <xf numFmtId="177" fontId="3" fillId="0" borderId="107" xfId="0" applyNumberFormat="1" applyFont="1" applyFill="1" applyBorder="1" applyAlignment="1">
      <alignment vertical="center"/>
    </xf>
    <xf numFmtId="177" fontId="3" fillId="0" borderId="105" xfId="0" applyNumberFormat="1" applyFont="1" applyFill="1" applyBorder="1" applyAlignment="1">
      <alignment horizontal="center" vertical="center"/>
    </xf>
    <xf numFmtId="0" fontId="3" fillId="0" borderId="77" xfId="0" applyFont="1" applyFill="1" applyBorder="1" applyAlignment="1">
      <alignment vertical="center"/>
    </xf>
    <xf numFmtId="0" fontId="3" fillId="0" borderId="45" xfId="0" applyFont="1" applyFill="1" applyBorder="1" applyAlignment="1">
      <alignment vertical="center"/>
    </xf>
    <xf numFmtId="0" fontId="3" fillId="0" borderId="107" xfId="0" applyFont="1" applyFill="1" applyBorder="1" applyAlignment="1">
      <alignment vertical="center"/>
    </xf>
    <xf numFmtId="177" fontId="3" fillId="0" borderId="12"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7" fontId="3" fillId="0" borderId="105" xfId="0" applyNumberFormat="1" applyFont="1" applyFill="1" applyBorder="1" applyAlignment="1">
      <alignment horizontal="center" vertical="center" wrapText="1"/>
    </xf>
    <xf numFmtId="0" fontId="3" fillId="0" borderId="19" xfId="0" applyFont="1" applyFill="1" applyBorder="1" applyAlignment="1">
      <alignment horizontal="right" vertical="center" wrapText="1"/>
    </xf>
    <xf numFmtId="0" fontId="3" fillId="24" borderId="34" xfId="0" applyFont="1" applyFill="1" applyBorder="1" applyAlignment="1">
      <alignment horizontal="right" vertical="center" wrapText="1"/>
    </xf>
    <xf numFmtId="0" fontId="3" fillId="24" borderId="19" xfId="0" applyFont="1" applyFill="1" applyBorder="1" applyAlignment="1">
      <alignment horizontal="right" vertical="center" wrapText="1"/>
    </xf>
    <xf numFmtId="0" fontId="3" fillId="24" borderId="11" xfId="0" applyFont="1" applyFill="1" applyBorder="1" applyAlignment="1">
      <alignment horizontal="right" vertical="center" wrapText="1"/>
    </xf>
    <xf numFmtId="200" fontId="0" fillId="0" borderId="19" xfId="0" applyNumberFormat="1" applyFont="1" applyFill="1" applyBorder="1" applyAlignment="1">
      <alignment vertical="center" shrinkToFit="1"/>
    </xf>
    <xf numFmtId="176" fontId="3" fillId="24" borderId="83" xfId="0" applyNumberFormat="1" applyFont="1" applyFill="1" applyBorder="1" applyAlignment="1">
      <alignment horizontal="right" vertical="center"/>
    </xf>
    <xf numFmtId="176" fontId="3" fillId="24" borderId="64" xfId="0" applyNumberFormat="1" applyFont="1" applyFill="1" applyBorder="1" applyAlignment="1">
      <alignment horizontal="right" vertical="center"/>
    </xf>
    <xf numFmtId="0" fontId="3" fillId="0" borderId="15"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34" xfId="0" applyFont="1" applyFill="1" applyBorder="1" applyAlignment="1">
      <alignment horizontal="right" vertical="center"/>
    </xf>
    <xf numFmtId="200" fontId="0" fillId="24" borderId="15" xfId="0" applyNumberFormat="1" applyFont="1" applyFill="1" applyBorder="1" applyAlignment="1">
      <alignment vertical="center" shrinkToFit="1"/>
    </xf>
    <xf numFmtId="200" fontId="0" fillId="24" borderId="19" xfId="0" applyNumberFormat="1" applyFont="1" applyFill="1" applyBorder="1" applyAlignment="1">
      <alignment vertical="center" shrinkToFit="1"/>
    </xf>
    <xf numFmtId="200" fontId="0" fillId="24" borderId="11" xfId="0" applyNumberFormat="1" applyFont="1" applyFill="1" applyBorder="1" applyAlignment="1">
      <alignment vertical="center" shrinkToFit="1"/>
    </xf>
    <xf numFmtId="193" fontId="0" fillId="24" borderId="15" xfId="0" applyNumberFormat="1" applyFont="1" applyFill="1" applyBorder="1" applyAlignment="1">
      <alignment vertical="center" wrapText="1"/>
    </xf>
    <xf numFmtId="193" fontId="0" fillId="24" borderId="19" xfId="0" applyNumberFormat="1" applyFont="1" applyFill="1" applyBorder="1" applyAlignment="1">
      <alignment vertical="center" wrapText="1"/>
    </xf>
    <xf numFmtId="193" fontId="0" fillId="24" borderId="11" xfId="0" applyNumberFormat="1" applyFont="1" applyFill="1" applyBorder="1" applyAlignment="1">
      <alignment vertical="center" wrapText="1"/>
    </xf>
    <xf numFmtId="193" fontId="3" fillId="24" borderId="34" xfId="0" applyNumberFormat="1" applyFont="1" applyFill="1" applyBorder="1" applyAlignment="1">
      <alignment vertical="center" wrapText="1"/>
    </xf>
    <xf numFmtId="193" fontId="3" fillId="24" borderId="11" xfId="0" applyNumberFormat="1" applyFont="1" applyFill="1" applyBorder="1" applyAlignment="1">
      <alignment vertical="center" wrapText="1"/>
    </xf>
    <xf numFmtId="177" fontId="3" fillId="24" borderId="35" xfId="0" applyNumberFormat="1" applyFont="1" applyFill="1" applyBorder="1" applyAlignment="1">
      <alignment horizontal="right" vertical="center"/>
    </xf>
    <xf numFmtId="177" fontId="3" fillId="0" borderId="47" xfId="0" applyNumberFormat="1" applyFont="1" applyFill="1" applyBorder="1" applyAlignment="1">
      <alignment vertical="center"/>
    </xf>
    <xf numFmtId="177" fontId="3" fillId="0" borderId="130" xfId="0" applyNumberFormat="1" applyFont="1" applyFill="1" applyBorder="1" applyAlignment="1">
      <alignment horizontal="center" vertical="center"/>
    </xf>
    <xf numFmtId="177" fontId="3" fillId="0" borderId="35" xfId="0" applyNumberFormat="1" applyFont="1" applyFill="1" applyBorder="1" applyAlignment="1">
      <alignment horizontal="right" vertical="center"/>
    </xf>
    <xf numFmtId="205" fontId="0" fillId="0" borderId="15" xfId="0" applyNumberFormat="1" applyFont="1" applyFill="1" applyBorder="1" applyAlignment="1">
      <alignment vertical="center" wrapText="1" shrinkToFit="1"/>
    </xf>
    <xf numFmtId="205" fontId="0" fillId="0" borderId="19" xfId="0" applyNumberFormat="1" applyFont="1" applyFill="1" applyBorder="1" applyAlignment="1">
      <alignment vertical="center" wrapText="1" shrinkToFit="1"/>
    </xf>
    <xf numFmtId="205" fontId="0" fillId="0" borderId="11" xfId="0" applyNumberFormat="1" applyFont="1" applyFill="1" applyBorder="1" applyAlignment="1">
      <alignment vertical="center" wrapText="1" shrinkToFit="1"/>
    </xf>
    <xf numFmtId="176" fontId="3" fillId="24" borderId="58" xfId="0" applyNumberFormat="1" applyFont="1" applyFill="1" applyBorder="1" applyAlignment="1">
      <alignment horizontal="right" vertical="center"/>
    </xf>
    <xf numFmtId="176" fontId="3" fillId="0" borderId="53" xfId="0" applyNumberFormat="1" applyFont="1" applyFill="1" applyBorder="1" applyAlignment="1">
      <alignment horizontal="right" vertical="center"/>
    </xf>
    <xf numFmtId="176" fontId="3" fillId="0" borderId="58" xfId="0" applyNumberFormat="1" applyFont="1" applyFill="1" applyBorder="1" applyAlignment="1">
      <alignment horizontal="right" vertical="center"/>
    </xf>
    <xf numFmtId="176" fontId="3" fillId="0" borderId="64" xfId="0" applyNumberFormat="1" applyFont="1" applyFill="1" applyBorder="1" applyAlignment="1">
      <alignment horizontal="right" vertical="center"/>
    </xf>
    <xf numFmtId="201" fontId="0" fillId="0" borderId="34" xfId="0" applyNumberFormat="1" applyFont="1" applyFill="1" applyBorder="1" applyAlignment="1">
      <alignment vertical="center" shrinkToFit="1"/>
    </xf>
    <xf numFmtId="193" fontId="0" fillId="0" borderId="34" xfId="0" applyNumberFormat="1" applyFont="1" applyFill="1" applyBorder="1" applyAlignment="1">
      <alignment vertical="center" shrinkToFit="1"/>
    </xf>
    <xf numFmtId="200" fontId="0" fillId="0" borderId="46" xfId="0" applyNumberFormat="1" applyFont="1" applyFill="1" applyBorder="1" applyAlignment="1">
      <alignment vertical="center" shrinkToFit="1"/>
    </xf>
    <xf numFmtId="177" fontId="3" fillId="24" borderId="107" xfId="0" applyNumberFormat="1" applyFont="1" applyFill="1" applyBorder="1" applyAlignment="1">
      <alignment vertical="center"/>
    </xf>
    <xf numFmtId="177" fontId="3" fillId="24" borderId="105" xfId="0" applyNumberFormat="1" applyFont="1" applyFill="1" applyBorder="1" applyAlignment="1">
      <alignment horizontal="center" vertical="center"/>
    </xf>
    <xf numFmtId="200" fontId="0" fillId="24" borderId="34" xfId="0" applyNumberFormat="1" applyFont="1" applyFill="1" applyBorder="1" applyAlignment="1">
      <alignment vertical="center" shrinkToFit="1"/>
    </xf>
    <xf numFmtId="193" fontId="3" fillId="24" borderId="19" xfId="0" applyNumberFormat="1" applyFont="1" applyFill="1" applyBorder="1" applyAlignment="1">
      <alignment vertical="center" wrapText="1"/>
    </xf>
    <xf numFmtId="193" fontId="0" fillId="24" borderId="15" xfId="0" applyNumberFormat="1" applyFont="1" applyFill="1" applyBorder="1" applyAlignment="1">
      <alignment vertical="center" shrinkToFit="1"/>
    </xf>
    <xf numFmtId="193" fontId="0" fillId="24" borderId="19" xfId="0" applyNumberFormat="1" applyFont="1" applyFill="1" applyBorder="1" applyAlignment="1">
      <alignment vertical="center" shrinkToFit="1"/>
    </xf>
    <xf numFmtId="193" fontId="0" fillId="24" borderId="11" xfId="0" applyNumberFormat="1" applyFont="1" applyFill="1" applyBorder="1" applyAlignment="1">
      <alignment vertical="center" shrinkToFit="1"/>
    </xf>
    <xf numFmtId="177" fontId="3" fillId="24" borderId="56" xfId="0" applyNumberFormat="1" applyFont="1" applyFill="1" applyBorder="1" applyAlignment="1">
      <alignment horizontal="right" vertical="center"/>
    </xf>
    <xf numFmtId="177" fontId="3" fillId="24" borderId="59" xfId="0" applyNumberFormat="1" applyFont="1" applyFill="1" applyBorder="1" applyAlignment="1">
      <alignment horizontal="right" vertical="center"/>
    </xf>
    <xf numFmtId="0" fontId="3" fillId="0" borderId="46" xfId="0" applyFont="1" applyFill="1" applyBorder="1" applyAlignment="1">
      <alignment horizontal="right" vertical="center"/>
    </xf>
    <xf numFmtId="176" fontId="3" fillId="0" borderId="55" xfId="0" applyNumberFormat="1" applyFont="1" applyFill="1" applyBorder="1" applyAlignment="1">
      <alignment horizontal="right" vertical="center"/>
    </xf>
    <xf numFmtId="176" fontId="3" fillId="0" borderId="83" xfId="0" applyNumberFormat="1" applyFont="1" applyFill="1" applyBorder="1" applyAlignment="1">
      <alignment horizontal="right" vertical="center"/>
    </xf>
    <xf numFmtId="193" fontId="3" fillId="0" borderId="34" xfId="0" applyNumberFormat="1" applyFont="1" applyFill="1" applyBorder="1" applyAlignment="1">
      <alignment vertical="center" wrapText="1"/>
    </xf>
    <xf numFmtId="193" fontId="3" fillId="0" borderId="46" xfId="0" applyNumberFormat="1" applyFont="1" applyFill="1" applyBorder="1" applyAlignment="1">
      <alignment vertical="center" wrapText="1"/>
    </xf>
    <xf numFmtId="177" fontId="3" fillId="0" borderId="59" xfId="0" applyNumberFormat="1" applyFont="1" applyFill="1" applyBorder="1" applyAlignment="1">
      <alignment horizontal="right" vertical="center"/>
    </xf>
    <xf numFmtId="177" fontId="3" fillId="24" borderId="77" xfId="0" applyNumberFormat="1" applyFont="1" applyFill="1" applyBorder="1" applyAlignment="1">
      <alignment vertical="center" wrapText="1"/>
    </xf>
    <xf numFmtId="177" fontId="3" fillId="24" borderId="107" xfId="0" applyNumberFormat="1" applyFont="1" applyFill="1" applyBorder="1" applyAlignment="1">
      <alignment vertical="center" wrapText="1"/>
    </xf>
    <xf numFmtId="176" fontId="3" fillId="24" borderId="53" xfId="0" applyNumberFormat="1" applyFont="1" applyFill="1" applyBorder="1" applyAlignment="1">
      <alignment horizontal="right" vertical="center"/>
    </xf>
    <xf numFmtId="0" fontId="3" fillId="24" borderId="15" xfId="0" applyFont="1" applyFill="1" applyBorder="1" applyAlignment="1">
      <alignment horizontal="right" vertical="center"/>
    </xf>
    <xf numFmtId="38" fontId="0" fillId="0" borderId="15" xfId="0" applyNumberFormat="1" applyFont="1" applyFill="1" applyBorder="1" applyAlignment="1">
      <alignment vertical="center"/>
    </xf>
    <xf numFmtId="38" fontId="0" fillId="0" borderId="11" xfId="0" applyNumberFormat="1" applyFont="1" applyFill="1" applyBorder="1" applyAlignment="1">
      <alignment vertical="center"/>
    </xf>
    <xf numFmtId="38" fontId="3" fillId="0" borderId="15" xfId="0" applyNumberFormat="1" applyFont="1" applyFill="1" applyBorder="1" applyAlignment="1">
      <alignment vertical="center" wrapText="1"/>
    </xf>
    <xf numFmtId="38" fontId="3" fillId="0" borderId="11" xfId="0" applyNumberFormat="1" applyFont="1" applyFill="1" applyBorder="1" applyAlignment="1">
      <alignment vertical="center" wrapText="1"/>
    </xf>
    <xf numFmtId="201" fontId="0" fillId="0" borderId="11" xfId="0" applyNumberFormat="1" applyFont="1" applyFill="1" applyBorder="1" applyAlignment="1">
      <alignment vertical="center" shrinkToFit="1"/>
    </xf>
    <xf numFmtId="176" fontId="3" fillId="6" borderId="53" xfId="0" applyNumberFormat="1" applyFont="1" applyFill="1" applyBorder="1" applyAlignment="1">
      <alignment horizontal="right" vertical="center"/>
    </xf>
    <xf numFmtId="176" fontId="3" fillId="6" borderId="58" xfId="0" applyNumberFormat="1" applyFont="1" applyFill="1" applyBorder="1" applyAlignment="1">
      <alignment horizontal="right" vertical="center"/>
    </xf>
    <xf numFmtId="176" fontId="3" fillId="6" borderId="64" xfId="0" applyNumberFormat="1" applyFont="1" applyFill="1" applyBorder="1" applyAlignment="1">
      <alignment horizontal="right" vertical="center"/>
    </xf>
    <xf numFmtId="0" fontId="3" fillId="6" borderId="15" xfId="0" applyFont="1" applyFill="1" applyBorder="1" applyAlignment="1">
      <alignment horizontal="right" vertical="center"/>
    </xf>
    <xf numFmtId="0" fontId="3" fillId="6" borderId="19" xfId="0" applyFont="1" applyFill="1" applyBorder="1" applyAlignment="1">
      <alignment horizontal="right" vertical="center"/>
    </xf>
    <xf numFmtId="0" fontId="3" fillId="6" borderId="11" xfId="0" applyFont="1" applyFill="1" applyBorder="1" applyAlignment="1">
      <alignment horizontal="right" vertical="center"/>
    </xf>
    <xf numFmtId="200" fontId="0" fillId="6" borderId="15" xfId="0" applyNumberFormat="1" applyFont="1" applyFill="1" applyBorder="1" applyAlignment="1">
      <alignment vertical="center" shrinkToFit="1"/>
    </xf>
    <xf numFmtId="200" fontId="0" fillId="6" borderId="19" xfId="0" applyNumberFormat="1" applyFont="1" applyFill="1" applyBorder="1" applyAlignment="1">
      <alignment vertical="center" shrinkToFit="1"/>
    </xf>
    <xf numFmtId="200" fontId="0" fillId="6" borderId="11" xfId="0" applyNumberFormat="1" applyFont="1" applyFill="1" applyBorder="1" applyAlignment="1">
      <alignment vertical="center" shrinkToFit="1"/>
    </xf>
    <xf numFmtId="193" fontId="0" fillId="6" borderId="15" xfId="0" applyNumberFormat="1" applyFont="1" applyFill="1" applyBorder="1" applyAlignment="1">
      <alignment vertical="center" shrinkToFit="1"/>
    </xf>
    <xf numFmtId="193" fontId="0" fillId="6" borderId="46" xfId="0" applyNumberFormat="1" applyFont="1" applyFill="1" applyBorder="1" applyAlignment="1">
      <alignment vertical="center" shrinkToFit="1"/>
    </xf>
    <xf numFmtId="201" fontId="0" fillId="26" borderId="15" xfId="0" applyNumberFormat="1" applyFont="1" applyFill="1" applyBorder="1" applyAlignment="1">
      <alignment vertical="center" shrinkToFit="1"/>
    </xf>
    <xf numFmtId="177" fontId="3" fillId="6" borderId="77" xfId="0" applyNumberFormat="1" applyFont="1" applyFill="1" applyBorder="1" applyAlignment="1">
      <alignment vertical="center"/>
    </xf>
    <xf numFmtId="177" fontId="3" fillId="6" borderId="45" xfId="0" applyNumberFormat="1" applyFont="1" applyFill="1" applyBorder="1" applyAlignment="1">
      <alignment vertical="center"/>
    </xf>
    <xf numFmtId="177" fontId="3" fillId="6" borderId="65" xfId="0" applyNumberFormat="1" applyFont="1" applyFill="1" applyBorder="1" applyAlignment="1">
      <alignment vertical="center"/>
    </xf>
    <xf numFmtId="0" fontId="3" fillId="6" borderId="12"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54" xfId="0" applyFont="1" applyFill="1" applyBorder="1" applyAlignment="1">
      <alignment horizontal="center" vertical="center"/>
    </xf>
    <xf numFmtId="177" fontId="3" fillId="6" borderId="14" xfId="0" applyNumberFormat="1" applyFont="1" applyFill="1" applyBorder="1" applyAlignment="1">
      <alignment horizontal="right" vertical="center"/>
    </xf>
    <xf numFmtId="177" fontId="3" fillId="6" borderId="56" xfId="0" applyNumberFormat="1" applyFont="1" applyFill="1" applyBorder="1" applyAlignment="1">
      <alignment horizontal="right" vertical="center"/>
    </xf>
    <xf numFmtId="177" fontId="3" fillId="6" borderId="18" xfId="0" applyNumberFormat="1" applyFont="1" applyFill="1" applyBorder="1" applyAlignment="1">
      <alignment horizontal="right" vertical="center"/>
    </xf>
    <xf numFmtId="193" fontId="3" fillId="6" borderId="15" xfId="0" applyNumberFormat="1" applyFont="1" applyFill="1" applyBorder="1" applyAlignment="1">
      <alignment vertical="center" wrapText="1"/>
    </xf>
    <xf numFmtId="193" fontId="3" fillId="6" borderId="19" xfId="0" applyNumberFormat="1" applyFont="1" applyFill="1" applyBorder="1" applyAlignment="1">
      <alignment vertical="center" wrapText="1"/>
    </xf>
    <xf numFmtId="193" fontId="3" fillId="6" borderId="11" xfId="0" applyNumberFormat="1" applyFont="1" applyFill="1" applyBorder="1" applyAlignment="1">
      <alignment vertical="center" wrapText="1"/>
    </xf>
    <xf numFmtId="0" fontId="0" fillId="0" borderId="50" xfId="0" applyFont="1" applyFill="1" applyBorder="1" applyAlignment="1">
      <alignment shrinkToFit="1"/>
    </xf>
    <xf numFmtId="0" fontId="4" fillId="6" borderId="72" xfId="0" applyFont="1" applyFill="1" applyBorder="1" applyAlignment="1">
      <alignment horizontal="center" vertical="center"/>
    </xf>
    <xf numFmtId="0" fontId="4" fillId="6" borderId="111" xfId="0" applyFont="1" applyFill="1" applyBorder="1" applyAlignment="1">
      <alignment horizontal="center" vertical="center"/>
    </xf>
    <xf numFmtId="0" fontId="4" fillId="6" borderId="74" xfId="0" applyFont="1" applyFill="1" applyBorder="1" applyAlignment="1">
      <alignment horizontal="center" vertical="center"/>
    </xf>
    <xf numFmtId="38" fontId="4" fillId="0" borderId="68" xfId="34" applyFont="1" applyFill="1" applyBorder="1" applyAlignment="1">
      <alignment vertical="center"/>
    </xf>
    <xf numFmtId="0" fontId="0" fillId="0" borderId="68" xfId="0" applyFill="1" applyBorder="1" applyAlignment="1">
      <alignment vertical="center"/>
    </xf>
    <xf numFmtId="0" fontId="4" fillId="6" borderId="79" xfId="0" applyFont="1" applyFill="1" applyBorder="1" applyAlignment="1">
      <alignment horizontal="center" vertical="center"/>
    </xf>
    <xf numFmtId="0" fontId="4" fillId="6" borderId="20" xfId="0" applyFont="1" applyFill="1" applyBorder="1" applyAlignment="1">
      <alignment horizontal="center" vertical="center"/>
    </xf>
    <xf numFmtId="0" fontId="4" fillId="0" borderId="28" xfId="0" applyFont="1" applyFill="1" applyBorder="1" applyAlignment="1">
      <alignment horizontal="center" vertical="center"/>
    </xf>
    <xf numFmtId="0" fontId="0" fillId="0" borderId="10" xfId="0" applyFont="1" applyFill="1" applyBorder="1" applyAlignment="1">
      <alignment vertical="center"/>
    </xf>
    <xf numFmtId="38" fontId="4" fillId="6" borderId="108" xfId="34" applyFont="1" applyFill="1" applyBorder="1" applyAlignment="1">
      <alignment horizontal="center" vertical="center"/>
    </xf>
    <xf numFmtId="38" fontId="4" fillId="6" borderId="109" xfId="34" applyFont="1" applyFill="1" applyBorder="1" applyAlignment="1">
      <alignment horizontal="center" vertical="center"/>
    </xf>
    <xf numFmtId="38" fontId="4" fillId="6" borderId="110" xfId="34" applyFont="1" applyFill="1" applyBorder="1" applyAlignment="1">
      <alignment horizontal="center" vertical="center"/>
    </xf>
    <xf numFmtId="38" fontId="4" fillId="0" borderId="108" xfId="34" applyFont="1" applyFill="1" applyBorder="1" applyAlignment="1">
      <alignment horizontal="center" vertical="center"/>
    </xf>
    <xf numFmtId="38" fontId="4" fillId="0" borderId="109" xfId="34" applyFont="1" applyFill="1" applyBorder="1" applyAlignment="1">
      <alignment horizontal="center" vertical="center"/>
    </xf>
    <xf numFmtId="38" fontId="4" fillId="0" borderId="110" xfId="34" applyFont="1" applyFill="1" applyBorder="1" applyAlignment="1">
      <alignment horizontal="center" vertical="center"/>
    </xf>
    <xf numFmtId="0" fontId="4" fillId="0" borderId="111" xfId="0" applyFont="1" applyFill="1" applyBorder="1" applyAlignment="1">
      <alignment horizontal="center" vertical="center" wrapText="1"/>
    </xf>
    <xf numFmtId="38" fontId="4" fillId="6" borderId="68" xfId="34" applyFont="1" applyFill="1" applyBorder="1" applyAlignment="1">
      <alignment vertical="center"/>
    </xf>
    <xf numFmtId="0" fontId="0" fillId="6" borderId="68" xfId="0" applyFill="1" applyBorder="1" applyAlignment="1">
      <alignment vertical="center"/>
    </xf>
    <xf numFmtId="0" fontId="0" fillId="0" borderId="13" xfId="0" applyFill="1" applyBorder="1" applyAlignment="1">
      <alignment horizontal="center" vertical="center" wrapText="1"/>
    </xf>
    <xf numFmtId="0" fontId="0" fillId="0" borderId="13" xfId="0" applyFill="1" applyBorder="1" applyAlignment="1"/>
    <xf numFmtId="0" fontId="4" fillId="0" borderId="43"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3" fillId="0" borderId="62" xfId="0" applyFont="1" applyFill="1" applyBorder="1" applyAlignment="1">
      <alignment horizontal="center" vertical="center"/>
    </xf>
    <xf numFmtId="0" fontId="3" fillId="0" borderId="76" xfId="0" applyFont="1" applyFill="1" applyBorder="1" applyAlignment="1">
      <alignment horizontal="center" vertical="center" wrapText="1"/>
    </xf>
    <xf numFmtId="0" fontId="3" fillId="0" borderId="113" xfId="0" applyFont="1" applyFill="1" applyBorder="1" applyAlignment="1">
      <alignment horizontal="center" vertical="center" wrapText="1"/>
    </xf>
    <xf numFmtId="0" fontId="0" fillId="0" borderId="70" xfId="0" applyBorder="1" applyAlignment="1">
      <alignment horizontal="center" vertical="center" wrapText="1"/>
    </xf>
    <xf numFmtId="0" fontId="3" fillId="0" borderId="10" xfId="0" applyFont="1" applyFill="1" applyBorder="1" applyAlignment="1">
      <alignment horizontal="center" shrinkToFit="1"/>
    </xf>
    <xf numFmtId="0" fontId="5" fillId="0" borderId="12" xfId="0" applyNumberFormat="1" applyFont="1" applyFill="1" applyBorder="1" applyAlignment="1">
      <alignment horizontal="center" vertical="center" wrapText="1"/>
    </xf>
    <xf numFmtId="0" fontId="0" fillId="0" borderId="114" xfId="0" applyBorder="1" applyAlignment="1">
      <alignment vertical="center" wrapText="1"/>
    </xf>
    <xf numFmtId="0" fontId="4" fillId="0" borderId="15" xfId="0" applyFont="1" applyFill="1" applyBorder="1" applyAlignment="1">
      <alignment horizontal="center" vertical="center" wrapText="1"/>
    </xf>
    <xf numFmtId="0" fontId="0" fillId="0" borderId="81" xfId="0" applyBorder="1" applyAlignment="1">
      <alignment vertical="center" wrapText="1"/>
    </xf>
    <xf numFmtId="0" fontId="0" fillId="0" borderId="51" xfId="0" applyFill="1" applyBorder="1" applyAlignment="1">
      <alignment horizontal="center" vertical="center"/>
    </xf>
    <xf numFmtId="0" fontId="0" fillId="0" borderId="58" xfId="0" applyFill="1" applyBorder="1" applyAlignment="1">
      <alignment horizontal="center" vertical="center"/>
    </xf>
    <xf numFmtId="0" fontId="0" fillId="0" borderId="82" xfId="0" applyFill="1" applyBorder="1" applyAlignment="1">
      <alignment horizontal="center" vertical="center"/>
    </xf>
    <xf numFmtId="0" fontId="4" fillId="0" borderId="10" xfId="0" applyFont="1" applyFill="1" applyBorder="1" applyAlignment="1">
      <alignment horizontal="center" vertical="center" wrapText="1"/>
    </xf>
    <xf numFmtId="0" fontId="3" fillId="0" borderId="62" xfId="0" applyNumberFormat="1" applyFont="1" applyFill="1" applyBorder="1" applyAlignment="1">
      <alignment horizontal="center" vertical="center" wrapText="1"/>
    </xf>
    <xf numFmtId="0" fontId="3" fillId="0" borderId="76" xfId="0" applyNumberFormat="1"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77"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15" xfId="0" applyNumberFormat="1" applyFont="1" applyFill="1" applyBorder="1" applyAlignment="1">
      <alignment horizontal="center" vertical="center" wrapText="1"/>
    </xf>
    <xf numFmtId="0" fontId="4" fillId="0" borderId="81" xfId="0" applyFont="1" applyFill="1" applyBorder="1" applyAlignment="1">
      <alignment horizontal="center" vertical="center" wrapText="1"/>
    </xf>
    <xf numFmtId="0" fontId="3" fillId="0" borderId="10" xfId="0" applyFont="1" applyFill="1" applyBorder="1" applyAlignment="1">
      <alignment horizontal="center"/>
    </xf>
    <xf numFmtId="182" fontId="3" fillId="0" borderId="10" xfId="0" applyNumberFormat="1" applyFont="1" applyFill="1" applyBorder="1" applyAlignment="1">
      <alignment horizontal="center"/>
    </xf>
    <xf numFmtId="0" fontId="4" fillId="24" borderId="72" xfId="0" applyFont="1" applyFill="1" applyBorder="1" applyAlignment="1">
      <alignment horizontal="center" vertical="center"/>
    </xf>
    <xf numFmtId="0" fontId="4" fillId="24" borderId="111" xfId="0" applyFont="1" applyFill="1" applyBorder="1" applyAlignment="1">
      <alignment horizontal="center" vertical="center"/>
    </xf>
    <xf numFmtId="0" fontId="4" fillId="24" borderId="74" xfId="0" applyFont="1" applyFill="1" applyBorder="1" applyAlignment="1">
      <alignment horizontal="center" vertical="center"/>
    </xf>
    <xf numFmtId="38" fontId="4" fillId="24" borderId="68" xfId="34" applyFont="1" applyFill="1" applyBorder="1" applyAlignment="1">
      <alignment vertical="center"/>
    </xf>
    <xf numFmtId="0" fontId="0" fillId="24" borderId="68" xfId="0" applyFill="1" applyBorder="1" applyAlignment="1">
      <alignment vertical="center"/>
    </xf>
    <xf numFmtId="0" fontId="0" fillId="0" borderId="68" xfId="0" applyBorder="1" applyAlignment="1">
      <alignment vertical="center"/>
    </xf>
    <xf numFmtId="0" fontId="4" fillId="0" borderId="72"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74" xfId="0" applyFont="1" applyFill="1" applyBorder="1" applyAlignment="1">
      <alignment horizontal="center" vertical="center"/>
    </xf>
    <xf numFmtId="0" fontId="4" fillId="24" borderId="36" xfId="0" applyFont="1" applyFill="1" applyBorder="1" applyAlignment="1">
      <alignment horizontal="center" vertical="center" shrinkToFit="1"/>
    </xf>
    <xf numFmtId="0" fontId="4" fillId="24" borderId="42" xfId="0" applyFont="1" applyFill="1" applyBorder="1" applyAlignment="1">
      <alignment horizontal="center" vertical="center" shrinkToFit="1"/>
    </xf>
    <xf numFmtId="0" fontId="4" fillId="24" borderId="21" xfId="0" applyFont="1" applyFill="1" applyBorder="1" applyAlignment="1">
      <alignment horizontal="center" vertical="center" shrinkToFit="1"/>
    </xf>
    <xf numFmtId="0" fontId="4" fillId="24" borderId="108" xfId="0" applyFont="1" applyFill="1" applyBorder="1" applyAlignment="1">
      <alignment horizontal="center" vertical="center"/>
    </xf>
    <xf numFmtId="0" fontId="4" fillId="24" borderId="109" xfId="0" applyFont="1" applyFill="1" applyBorder="1" applyAlignment="1">
      <alignment horizontal="center" vertical="center"/>
    </xf>
    <xf numFmtId="0" fontId="4" fillId="24" borderId="110" xfId="0" applyFont="1" applyFill="1" applyBorder="1" applyAlignment="1">
      <alignment horizontal="center" vertical="center"/>
    </xf>
    <xf numFmtId="185" fontId="3" fillId="24" borderId="119" xfId="34" applyNumberFormat="1" applyFont="1" applyFill="1" applyBorder="1" applyAlignment="1">
      <alignment horizontal="right" vertical="center"/>
    </xf>
    <xf numFmtId="185" fontId="3" fillId="24" borderId="120" xfId="34" applyNumberFormat="1" applyFont="1" applyFill="1" applyBorder="1" applyAlignment="1">
      <alignment horizontal="right" vertical="center"/>
    </xf>
    <xf numFmtId="185" fontId="0" fillId="0" borderId="119" xfId="0" applyNumberFormat="1" applyFont="1" applyFill="1" applyBorder="1" applyAlignment="1">
      <alignment horizontal="right" vertical="center"/>
    </xf>
    <xf numFmtId="185" fontId="0" fillId="0" borderId="120" xfId="0" applyNumberFormat="1" applyFont="1" applyFill="1" applyBorder="1" applyAlignment="1">
      <alignment horizontal="right" vertical="center"/>
    </xf>
    <xf numFmtId="185" fontId="0" fillId="0" borderId="67" xfId="0" applyNumberFormat="1" applyFont="1" applyFill="1" applyBorder="1" applyAlignment="1">
      <alignment horizontal="right" vertical="center"/>
    </xf>
    <xf numFmtId="38" fontId="3" fillId="0" borderId="34" xfId="34" applyFont="1" applyFill="1" applyBorder="1" applyAlignment="1">
      <alignment horizontal="right" vertical="center"/>
    </xf>
    <xf numFmtId="38" fontId="3" fillId="0" borderId="19" xfId="34" applyFont="1" applyFill="1" applyBorder="1" applyAlignment="1">
      <alignment horizontal="right" vertical="center"/>
    </xf>
    <xf numFmtId="38" fontId="3" fillId="0" borderId="11" xfId="34" applyFont="1" applyFill="1" applyBorder="1" applyAlignment="1">
      <alignment horizontal="right" vertical="center"/>
    </xf>
    <xf numFmtId="38" fontId="3" fillId="24" borderId="19" xfId="34" applyFont="1" applyFill="1" applyBorder="1" applyAlignment="1">
      <alignment horizontal="right" vertical="center"/>
    </xf>
    <xf numFmtId="38" fontId="3" fillId="24" borderId="11" xfId="34" applyFont="1" applyFill="1" applyBorder="1" applyAlignment="1">
      <alignment horizontal="right" vertical="center"/>
    </xf>
    <xf numFmtId="185" fontId="0" fillId="24" borderId="119" xfId="0" applyNumberFormat="1" applyFont="1" applyFill="1" applyBorder="1" applyAlignment="1">
      <alignment horizontal="right" vertical="center"/>
    </xf>
    <xf numFmtId="185" fontId="0" fillId="24" borderId="120" xfId="0" applyNumberFormat="1" applyFont="1" applyFill="1" applyBorder="1" applyAlignment="1">
      <alignment horizontal="right" vertical="center"/>
    </xf>
    <xf numFmtId="185" fontId="0" fillId="24" borderId="67" xfId="0" applyNumberFormat="1" applyFont="1" applyFill="1" applyBorder="1" applyAlignment="1">
      <alignment horizontal="right" vertical="center"/>
    </xf>
    <xf numFmtId="0" fontId="3" fillId="24" borderId="19" xfId="34" applyNumberFormat="1" applyFont="1" applyFill="1" applyBorder="1" applyAlignment="1">
      <alignment horizontal="right" vertical="center"/>
    </xf>
    <xf numFmtId="38" fontId="3" fillId="24" borderId="34" xfId="34" applyFont="1" applyFill="1" applyBorder="1" applyAlignment="1">
      <alignment horizontal="right" vertical="center"/>
    </xf>
    <xf numFmtId="203" fontId="4" fillId="0" borderId="62" xfId="34" applyNumberFormat="1" applyFont="1" applyFill="1" applyBorder="1" applyAlignment="1">
      <alignment horizontal="center" vertical="center"/>
    </xf>
    <xf numFmtId="49" fontId="3" fillId="24" borderId="19" xfId="34" applyNumberFormat="1" applyFont="1" applyFill="1" applyBorder="1" applyAlignment="1">
      <alignment horizontal="right" vertical="center"/>
    </xf>
    <xf numFmtId="49" fontId="3" fillId="24" borderId="11" xfId="34" applyNumberFormat="1" applyFont="1" applyFill="1" applyBorder="1" applyAlignment="1">
      <alignment horizontal="right" vertical="center"/>
    </xf>
    <xf numFmtId="188" fontId="0" fillId="24" borderId="106" xfId="0" applyNumberFormat="1" applyFont="1" applyFill="1" applyBorder="1" applyAlignment="1">
      <alignment horizontal="right" vertical="center"/>
    </xf>
    <xf numFmtId="188" fontId="0" fillId="24" borderId="117" xfId="0" applyNumberFormat="1" applyFont="1" applyFill="1" applyBorder="1" applyAlignment="1">
      <alignment horizontal="right" vertical="center"/>
    </xf>
    <xf numFmtId="188" fontId="0" fillId="24" borderId="118" xfId="0" applyNumberFormat="1" applyFont="1" applyFill="1" applyBorder="1" applyAlignment="1">
      <alignment horizontal="right" vertical="center"/>
    </xf>
    <xf numFmtId="188" fontId="0" fillId="0" borderId="106" xfId="0" applyNumberFormat="1" applyFont="1" applyFill="1" applyBorder="1" applyAlignment="1">
      <alignment horizontal="right" vertical="center"/>
    </xf>
    <xf numFmtId="188" fontId="0" fillId="0" borderId="117" xfId="0" applyNumberFormat="1" applyFont="1" applyFill="1" applyBorder="1" applyAlignment="1">
      <alignment horizontal="right" vertical="center"/>
    </xf>
    <xf numFmtId="188" fontId="0" fillId="0" borderId="118" xfId="0" applyNumberFormat="1" applyFont="1" applyFill="1" applyBorder="1" applyAlignment="1">
      <alignment horizontal="right" vertical="center"/>
    </xf>
    <xf numFmtId="0" fontId="4" fillId="24" borderId="36" xfId="0" applyFont="1" applyFill="1" applyBorder="1" applyAlignment="1">
      <alignment horizontal="center" vertical="center"/>
    </xf>
    <xf numFmtId="0" fontId="4" fillId="24" borderId="42" xfId="0" applyFont="1" applyFill="1" applyBorder="1" applyAlignment="1">
      <alignment horizontal="center" vertical="center"/>
    </xf>
    <xf numFmtId="0" fontId="4" fillId="24" borderId="21" xfId="0" applyFont="1" applyFill="1" applyBorder="1" applyAlignment="1">
      <alignment horizontal="center" vertical="center"/>
    </xf>
    <xf numFmtId="188" fontId="3" fillId="6" borderId="106" xfId="34" applyNumberFormat="1" applyFont="1" applyFill="1" applyBorder="1" applyAlignment="1">
      <alignment horizontal="right" vertical="center"/>
    </xf>
    <xf numFmtId="188" fontId="3" fillId="6" borderId="117" xfId="34" applyNumberFormat="1" applyFont="1" applyFill="1" applyBorder="1" applyAlignment="1">
      <alignment horizontal="right" vertical="center"/>
    </xf>
    <xf numFmtId="185" fontId="0" fillId="6" borderId="119" xfId="0" applyNumberFormat="1" applyFont="1" applyFill="1" applyBorder="1" applyAlignment="1">
      <alignment horizontal="right" vertical="center"/>
    </xf>
    <xf numFmtId="185" fontId="0" fillId="6" borderId="120" xfId="0" applyNumberFormat="1" applyFont="1" applyFill="1" applyBorder="1" applyAlignment="1">
      <alignment horizontal="right" vertical="center"/>
    </xf>
    <xf numFmtId="185" fontId="0" fillId="6" borderId="67" xfId="0" applyNumberFormat="1" applyFont="1" applyFill="1" applyBorder="1" applyAlignment="1">
      <alignment horizontal="right" vertical="center"/>
    </xf>
    <xf numFmtId="0" fontId="4" fillId="0" borderId="6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6" borderId="28" xfId="0" applyFont="1" applyFill="1" applyBorder="1" applyAlignment="1">
      <alignment horizontal="center" vertical="center"/>
    </xf>
    <xf numFmtId="0" fontId="0" fillId="6" borderId="10" xfId="0" applyFont="1" applyFill="1" applyBorder="1" applyAlignment="1">
      <alignment vertical="center"/>
    </xf>
    <xf numFmtId="0" fontId="4" fillId="0" borderId="72" xfId="0" applyFont="1" applyFill="1" applyBorder="1" applyAlignment="1">
      <alignment horizontal="center" vertical="center" wrapText="1" shrinkToFit="1"/>
    </xf>
    <xf numFmtId="0" fontId="4" fillId="0" borderId="111" xfId="0" applyFont="1" applyFill="1" applyBorder="1" applyAlignment="1">
      <alignment horizontal="center" vertical="center" wrapText="1" shrinkToFit="1"/>
    </xf>
    <xf numFmtId="0" fontId="4" fillId="0" borderId="74" xfId="0" applyFont="1" applyFill="1" applyBorder="1" applyAlignment="1">
      <alignment horizontal="center" vertical="center" wrapText="1" shrinkToFit="1"/>
    </xf>
    <xf numFmtId="202" fontId="4" fillId="0" borderId="76" xfId="34" applyNumberFormat="1" applyFont="1" applyFill="1" applyBorder="1" applyAlignment="1">
      <alignment horizontal="center" vertical="center" shrinkToFit="1"/>
    </xf>
    <xf numFmtId="202" fontId="4" fillId="0" borderId="113" xfId="34" applyNumberFormat="1" applyFont="1" applyFill="1" applyBorder="1" applyAlignment="1">
      <alignment horizontal="center" vertical="center" shrinkToFit="1"/>
    </xf>
    <xf numFmtId="204" fontId="4" fillId="0" borderId="62" xfId="34" applyNumberFormat="1" applyFont="1" applyFill="1" applyBorder="1" applyAlignment="1">
      <alignment horizontal="center" vertical="center"/>
    </xf>
    <xf numFmtId="188" fontId="3" fillId="0" borderId="106" xfId="34" applyNumberFormat="1" applyFont="1" applyFill="1" applyBorder="1" applyAlignment="1">
      <alignment horizontal="right" vertical="center"/>
    </xf>
    <xf numFmtId="188" fontId="3" fillId="0" borderId="118" xfId="34" applyNumberFormat="1" applyFont="1" applyFill="1" applyBorder="1" applyAlignment="1">
      <alignment horizontal="right" vertical="center"/>
    </xf>
    <xf numFmtId="188" fontId="0" fillId="6" borderId="106" xfId="0" applyNumberFormat="1" applyFont="1" applyFill="1" applyBorder="1" applyAlignment="1">
      <alignment horizontal="right" vertical="center"/>
    </xf>
    <xf numFmtId="188" fontId="0" fillId="6" borderId="117" xfId="0" applyNumberFormat="1" applyFont="1" applyFill="1" applyBorder="1" applyAlignment="1">
      <alignment horizontal="right" vertical="center"/>
    </xf>
    <xf numFmtId="188" fontId="0" fillId="6" borderId="118" xfId="0" applyNumberFormat="1" applyFont="1" applyFill="1" applyBorder="1" applyAlignment="1">
      <alignment horizontal="right" vertical="center"/>
    </xf>
    <xf numFmtId="38" fontId="3" fillId="24" borderId="15" xfId="34" applyFont="1" applyFill="1" applyBorder="1" applyAlignment="1">
      <alignment horizontal="right" vertical="center"/>
    </xf>
    <xf numFmtId="38" fontId="3" fillId="0" borderId="15" xfId="34" applyFont="1" applyFill="1" applyBorder="1" applyAlignment="1">
      <alignment horizontal="right" vertical="center"/>
    </xf>
    <xf numFmtId="38" fontId="3" fillId="0" borderId="46" xfId="34" applyFont="1" applyFill="1" applyBorder="1" applyAlignment="1">
      <alignment horizontal="right" vertical="center"/>
    </xf>
    <xf numFmtId="38" fontId="3" fillId="6" borderId="15" xfId="34" applyFont="1" applyFill="1" applyBorder="1" applyAlignment="1">
      <alignment horizontal="right" vertical="center"/>
    </xf>
    <xf numFmtId="38" fontId="3" fillId="6" borderId="19" xfId="34" applyFont="1" applyFill="1" applyBorder="1" applyAlignment="1">
      <alignment horizontal="right" vertical="center"/>
    </xf>
    <xf numFmtId="38" fontId="3" fillId="6" borderId="11" xfId="34" applyFont="1" applyFill="1" applyBorder="1" applyAlignment="1">
      <alignment horizontal="right" vertical="center"/>
    </xf>
    <xf numFmtId="186" fontId="3" fillId="0" borderId="15" xfId="34" applyNumberFormat="1" applyFont="1" applyFill="1" applyBorder="1" applyAlignment="1">
      <alignment horizontal="right" vertical="center"/>
    </xf>
    <xf numFmtId="186" fontId="3" fillId="0" borderId="19" xfId="34" applyNumberFormat="1" applyFont="1" applyFill="1" applyBorder="1" applyAlignment="1">
      <alignment horizontal="right" vertical="center"/>
    </xf>
    <xf numFmtId="186" fontId="3" fillId="0" borderId="11" xfId="34" applyNumberFormat="1" applyFont="1" applyFill="1" applyBorder="1" applyAlignment="1">
      <alignment horizontal="right" vertical="center"/>
    </xf>
    <xf numFmtId="38" fontId="4" fillId="0" borderId="62" xfId="34" applyFont="1" applyFill="1" applyBorder="1" applyAlignment="1">
      <alignment horizontal="center" vertical="center"/>
    </xf>
    <xf numFmtId="38" fontId="4" fillId="0" borderId="63" xfId="34" applyFont="1" applyFill="1" applyBorder="1" applyAlignment="1">
      <alignment horizontal="center" vertical="center"/>
    </xf>
    <xf numFmtId="186" fontId="3" fillId="0" borderId="34" xfId="34" applyNumberFormat="1" applyFont="1" applyFill="1" applyBorder="1" applyAlignment="1">
      <alignment horizontal="right" vertical="center"/>
    </xf>
    <xf numFmtId="186" fontId="3" fillId="24" borderId="19" xfId="34" applyNumberFormat="1" applyFont="1" applyFill="1" applyBorder="1" applyAlignment="1">
      <alignment horizontal="right" vertical="center"/>
    </xf>
    <xf numFmtId="186" fontId="3" fillId="24" borderId="11" xfId="34" applyNumberFormat="1" applyFont="1" applyFill="1" applyBorder="1" applyAlignment="1">
      <alignment horizontal="right" vertical="center"/>
    </xf>
    <xf numFmtId="186" fontId="3" fillId="24" borderId="34" xfId="34" applyNumberFormat="1" applyFont="1" applyFill="1" applyBorder="1" applyAlignment="1">
      <alignment horizontal="right" vertical="center"/>
    </xf>
    <xf numFmtId="186" fontId="3" fillId="0" borderId="34" xfId="34" applyNumberFormat="1" applyFont="1" applyFill="1" applyBorder="1" applyAlignment="1">
      <alignment horizontal="right" vertical="center" shrinkToFit="1"/>
    </xf>
    <xf numFmtId="186" fontId="3" fillId="0" borderId="19" xfId="34" applyNumberFormat="1" applyFont="1" applyFill="1" applyBorder="1" applyAlignment="1">
      <alignment horizontal="right" vertical="center" shrinkToFit="1"/>
    </xf>
    <xf numFmtId="186" fontId="3" fillId="0" borderId="11" xfId="34" applyNumberFormat="1" applyFont="1" applyFill="1" applyBorder="1" applyAlignment="1">
      <alignment horizontal="right" vertical="center" shrinkToFit="1"/>
    </xf>
    <xf numFmtId="186" fontId="3" fillId="0" borderId="24" xfId="34" applyNumberFormat="1" applyFont="1" applyFill="1" applyBorder="1" applyAlignment="1">
      <alignment horizontal="right" vertical="center"/>
    </xf>
    <xf numFmtId="186" fontId="3" fillId="0" borderId="22" xfId="34" applyNumberFormat="1" applyFont="1" applyFill="1" applyBorder="1" applyAlignment="1">
      <alignment horizontal="right" vertical="center"/>
    </xf>
    <xf numFmtId="186" fontId="3" fillId="24" borderId="15" xfId="34" applyNumberFormat="1" applyFont="1" applyFill="1" applyBorder="1" applyAlignment="1">
      <alignment horizontal="right" vertical="center"/>
    </xf>
    <xf numFmtId="38" fontId="0" fillId="0" borderId="0" xfId="34" applyFont="1" applyFill="1" applyAlignment="1">
      <alignment vertical="center"/>
    </xf>
    <xf numFmtId="186" fontId="3" fillId="26" borderId="15" xfId="34" applyNumberFormat="1" applyFont="1" applyFill="1" applyBorder="1" applyAlignment="1">
      <alignment horizontal="right" vertical="center"/>
    </xf>
    <xf numFmtId="186" fontId="3" fillId="26" borderId="19" xfId="34" applyNumberFormat="1" applyFont="1" applyFill="1" applyBorder="1" applyAlignment="1">
      <alignment horizontal="right" vertical="center"/>
    </xf>
    <xf numFmtId="186" fontId="3" fillId="26" borderId="11" xfId="34"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26" borderId="28" xfId="0" applyFont="1" applyFill="1" applyBorder="1" applyAlignment="1">
      <alignment horizontal="center" vertical="center"/>
    </xf>
    <xf numFmtId="0" fontId="4" fillId="26" borderId="10" xfId="0" applyFont="1" applyFill="1" applyBorder="1" applyAlignment="1">
      <alignment horizontal="center" vertical="center"/>
    </xf>
    <xf numFmtId="0" fontId="4" fillId="26" borderId="72" xfId="0" applyFont="1" applyFill="1" applyBorder="1" applyAlignment="1">
      <alignment horizontal="center" vertical="center"/>
    </xf>
    <xf numFmtId="0" fontId="4" fillId="26" borderId="111" xfId="0" applyFont="1" applyFill="1" applyBorder="1" applyAlignment="1">
      <alignment horizontal="center" vertical="center"/>
    </xf>
    <xf numFmtId="0" fontId="4" fillId="26" borderId="74" xfId="0" applyFont="1" applyFill="1" applyBorder="1" applyAlignment="1">
      <alignment horizontal="center" vertical="center"/>
    </xf>
    <xf numFmtId="186" fontId="3" fillId="24" borderId="24" xfId="34" applyNumberFormat="1" applyFont="1" applyFill="1" applyBorder="1" applyAlignment="1">
      <alignment horizontal="right" vertical="center"/>
    </xf>
    <xf numFmtId="186" fontId="3" fillId="24" borderId="22" xfId="34" applyNumberFormat="1" applyFont="1" applyFill="1" applyBorder="1" applyAlignment="1">
      <alignment horizontal="right" vertical="center"/>
    </xf>
    <xf numFmtId="0" fontId="0" fillId="0" borderId="13" xfId="0" applyFill="1" applyBorder="1" applyAlignment="1">
      <alignment horizontal="center" vertical="center"/>
    </xf>
    <xf numFmtId="0" fontId="4" fillId="0" borderId="61" xfId="0" applyFont="1" applyFill="1" applyBorder="1" applyAlignment="1">
      <alignment horizontal="center" vertical="center"/>
    </xf>
    <xf numFmtId="0" fontId="4" fillId="0" borderId="48" xfId="0" applyFont="1" applyFill="1" applyBorder="1" applyAlignment="1">
      <alignment horizontal="center" vertical="center"/>
    </xf>
    <xf numFmtId="38" fontId="4" fillId="0" borderId="76" xfId="34" applyFont="1" applyFill="1" applyBorder="1" applyAlignment="1">
      <alignment horizontal="center" vertical="center"/>
    </xf>
    <xf numFmtId="38" fontId="4" fillId="0" borderId="113" xfId="34" applyFont="1" applyFill="1" applyBorder="1" applyAlignment="1">
      <alignment horizontal="center" vertical="center"/>
    </xf>
    <xf numFmtId="38" fontId="4" fillId="0" borderId="70" xfId="34" applyFont="1" applyFill="1" applyBorder="1" applyAlignment="1">
      <alignment horizontal="center" vertical="center"/>
    </xf>
    <xf numFmtId="186" fontId="3" fillId="0" borderId="46" xfId="34" applyNumberFormat="1" applyFont="1" applyFill="1" applyBorder="1" applyAlignment="1">
      <alignment horizontal="right" vertical="center"/>
    </xf>
    <xf numFmtId="0" fontId="0" fillId="0" borderId="78" xfId="0" applyFill="1" applyBorder="1" applyAlignment="1">
      <alignment horizontal="center" vertical="center" wrapText="1"/>
    </xf>
    <xf numFmtId="0" fontId="0" fillId="0" borderId="121" xfId="0" applyFill="1" applyBorder="1" applyAlignment="1"/>
    <xf numFmtId="190" fontId="3" fillId="0" borderId="19" xfId="34" applyNumberFormat="1" applyFont="1" applyFill="1" applyBorder="1" applyAlignment="1">
      <alignment horizontal="right" vertical="center"/>
    </xf>
    <xf numFmtId="190" fontId="3" fillId="0" borderId="11" xfId="34" applyNumberFormat="1" applyFont="1" applyFill="1" applyBorder="1" applyAlignment="1">
      <alignment horizontal="right" vertical="center"/>
    </xf>
    <xf numFmtId="190" fontId="3" fillId="0" borderId="34" xfId="34" applyNumberFormat="1" applyFont="1" applyFill="1" applyBorder="1" applyAlignment="1">
      <alignment horizontal="right" vertical="center"/>
    </xf>
    <xf numFmtId="190" fontId="3" fillId="24" borderId="34" xfId="34" applyNumberFormat="1" applyFont="1" applyFill="1" applyBorder="1" applyAlignment="1">
      <alignment horizontal="right" vertical="center" wrapText="1"/>
    </xf>
    <xf numFmtId="190" fontId="3" fillId="24" borderId="19" xfId="34" applyNumberFormat="1" applyFont="1" applyFill="1" applyBorder="1" applyAlignment="1">
      <alignment horizontal="right" vertical="center" wrapText="1"/>
    </xf>
    <xf numFmtId="190" fontId="3" fillId="24" borderId="11" xfId="34" applyNumberFormat="1" applyFont="1" applyFill="1" applyBorder="1" applyAlignment="1">
      <alignment horizontal="right" vertical="center" wrapText="1"/>
    </xf>
    <xf numFmtId="190" fontId="3" fillId="0" borderId="34" xfId="34" applyNumberFormat="1" applyFont="1" applyFill="1" applyBorder="1" applyAlignment="1">
      <alignment horizontal="right" vertical="center" wrapText="1"/>
    </xf>
    <xf numFmtId="190" fontId="3" fillId="0" borderId="19" xfId="34" applyNumberFormat="1" applyFont="1" applyFill="1" applyBorder="1" applyAlignment="1">
      <alignment horizontal="right" vertical="center" wrapText="1"/>
    </xf>
    <xf numFmtId="190" fontId="3" fillId="0" borderId="11" xfId="34" applyNumberFormat="1" applyFont="1" applyFill="1" applyBorder="1" applyAlignment="1">
      <alignment horizontal="right" vertical="center" wrapText="1"/>
    </xf>
    <xf numFmtId="190" fontId="3" fillId="24" borderId="15" xfId="34" applyNumberFormat="1" applyFont="1" applyFill="1" applyBorder="1" applyAlignment="1">
      <alignment horizontal="right" vertical="center"/>
    </xf>
    <xf numFmtId="190" fontId="3" fillId="24" borderId="19" xfId="34" applyNumberFormat="1" applyFont="1" applyFill="1" applyBorder="1" applyAlignment="1">
      <alignment horizontal="right" vertical="center"/>
    </xf>
    <xf numFmtId="190" fontId="3" fillId="24" borderId="11" xfId="34" applyNumberFormat="1" applyFont="1" applyFill="1" applyBorder="1" applyAlignment="1">
      <alignment horizontal="right" vertical="center"/>
    </xf>
    <xf numFmtId="190" fontId="3" fillId="24" borderId="34" xfId="34" applyNumberFormat="1" applyFont="1" applyFill="1" applyBorder="1" applyAlignment="1">
      <alignment horizontal="right" vertical="center"/>
    </xf>
    <xf numFmtId="190" fontId="3" fillId="0" borderId="15" xfId="34" applyNumberFormat="1" applyFont="1" applyFill="1" applyBorder="1" applyAlignment="1">
      <alignment horizontal="right" vertical="center"/>
    </xf>
    <xf numFmtId="190" fontId="3" fillId="0" borderId="46" xfId="34" applyNumberFormat="1" applyFont="1" applyFill="1" applyBorder="1" applyAlignment="1">
      <alignment horizontal="right" vertical="center"/>
    </xf>
    <xf numFmtId="0" fontId="4" fillId="26" borderId="79" xfId="0" applyFont="1" applyFill="1" applyBorder="1" applyAlignment="1">
      <alignment horizontal="center" vertical="center"/>
    </xf>
    <xf numFmtId="0" fontId="4" fillId="26" borderId="2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21" xfId="0" applyFont="1" applyFill="1" applyBorder="1" applyAlignment="1">
      <alignment horizontal="center" vertical="center"/>
    </xf>
    <xf numFmtId="190" fontId="3" fillId="26" borderId="15" xfId="34" applyNumberFormat="1" applyFont="1" applyFill="1" applyBorder="1" applyAlignment="1">
      <alignment horizontal="right" vertical="center"/>
    </xf>
    <xf numFmtId="190" fontId="3" fillId="26" borderId="19" xfId="34" applyNumberFormat="1" applyFont="1" applyFill="1" applyBorder="1" applyAlignment="1">
      <alignment horizontal="right" vertical="center"/>
    </xf>
    <xf numFmtId="190" fontId="3" fillId="26" borderId="11" xfId="34" applyNumberFormat="1" applyFont="1" applyFill="1" applyBorder="1" applyAlignment="1">
      <alignment horizontal="right" vertical="center"/>
    </xf>
    <xf numFmtId="0" fontId="4" fillId="0" borderId="79" xfId="0" applyFont="1" applyFill="1" applyBorder="1" applyAlignment="1">
      <alignment horizontal="center" vertical="center"/>
    </xf>
    <xf numFmtId="0" fontId="4" fillId="0" borderId="20" xfId="0" applyFont="1" applyFill="1" applyBorder="1" applyAlignment="1">
      <alignment horizontal="center" vertical="center"/>
    </xf>
    <xf numFmtId="183" fontId="3" fillId="0" borderId="15" xfId="28" applyNumberFormat="1" applyFont="1" applyFill="1" applyBorder="1" applyAlignment="1">
      <alignment horizontal="right" vertical="center"/>
    </xf>
    <xf numFmtId="183" fontId="3" fillId="0" borderId="19" xfId="28" applyNumberFormat="1" applyFont="1" applyFill="1" applyBorder="1" applyAlignment="1">
      <alignment horizontal="right" vertical="center"/>
    </xf>
    <xf numFmtId="183" fontId="3" fillId="0" borderId="11" xfId="28" applyNumberFormat="1" applyFont="1" applyFill="1" applyBorder="1" applyAlignment="1">
      <alignment horizontal="right" vertical="center"/>
    </xf>
    <xf numFmtId="183" fontId="3" fillId="24" borderId="15" xfId="28" applyNumberFormat="1" applyFont="1" applyFill="1" applyBorder="1" applyAlignment="1">
      <alignment horizontal="right" vertical="center"/>
    </xf>
    <xf numFmtId="183" fontId="3" fillId="24" borderId="19" xfId="28" applyNumberFormat="1" applyFont="1" applyFill="1" applyBorder="1" applyAlignment="1">
      <alignment horizontal="right" vertical="center"/>
    </xf>
    <xf numFmtId="183" fontId="3" fillId="24" borderId="11" xfId="28" applyNumberFormat="1" applyFont="1" applyFill="1" applyBorder="1" applyAlignment="1">
      <alignment horizontal="right" vertical="center"/>
    </xf>
    <xf numFmtId="183" fontId="3" fillId="26" borderId="15" xfId="28" applyNumberFormat="1" applyFont="1" applyFill="1" applyBorder="1" applyAlignment="1">
      <alignment horizontal="right" vertical="center"/>
    </xf>
    <xf numFmtId="183" fontId="3" fillId="26" borderId="19" xfId="28" applyNumberFormat="1" applyFont="1" applyFill="1" applyBorder="1" applyAlignment="1">
      <alignment horizontal="right" vertical="center"/>
    </xf>
    <xf numFmtId="183" fontId="3" fillId="26" borderId="11" xfId="28" applyNumberFormat="1" applyFont="1" applyFill="1" applyBorder="1" applyAlignment="1">
      <alignment horizontal="right" vertical="center"/>
    </xf>
    <xf numFmtId="185" fontId="3" fillId="6" borderId="15" xfId="0" applyNumberFormat="1" applyFont="1" applyFill="1" applyBorder="1" applyAlignment="1">
      <alignment horizontal="right" vertical="center"/>
    </xf>
    <xf numFmtId="185" fontId="3" fillId="26" borderId="19" xfId="0" applyNumberFormat="1" applyFont="1" applyFill="1" applyBorder="1" applyAlignment="1">
      <alignment horizontal="right" vertical="center"/>
    </xf>
    <xf numFmtId="38" fontId="3" fillId="0" borderId="19" xfId="34" applyFont="1" applyFill="1" applyBorder="1" applyAlignment="1">
      <alignment horizontal="right" vertical="center" shrinkToFit="1"/>
    </xf>
    <xf numFmtId="38" fontId="3" fillId="0" borderId="11" xfId="34" applyFont="1" applyFill="1" applyBorder="1" applyAlignment="1">
      <alignment horizontal="right" vertical="center" shrinkToFit="1"/>
    </xf>
    <xf numFmtId="183" fontId="3" fillId="24" borderId="53" xfId="28" applyNumberFormat="1" applyFont="1" applyFill="1" applyBorder="1" applyAlignment="1">
      <alignment horizontal="right" vertical="center"/>
    </xf>
    <xf numFmtId="183" fontId="3" fillId="24" borderId="58" xfId="28" applyNumberFormat="1" applyFont="1" applyFill="1" applyBorder="1" applyAlignment="1">
      <alignment horizontal="right" vertical="center"/>
    </xf>
    <xf numFmtId="183" fontId="3" fillId="24" borderId="64" xfId="28" applyNumberFormat="1" applyFont="1" applyFill="1" applyBorder="1" applyAlignment="1">
      <alignment horizontal="right" vertical="center"/>
    </xf>
    <xf numFmtId="183" fontId="3" fillId="0" borderId="53" xfId="28" applyNumberFormat="1" applyFont="1" applyFill="1" applyBorder="1" applyAlignment="1">
      <alignment horizontal="right" vertical="center"/>
    </xf>
    <xf numFmtId="183" fontId="3" fillId="0" borderId="58" xfId="28" applyNumberFormat="1" applyFont="1" applyFill="1" applyBorder="1" applyAlignment="1">
      <alignment horizontal="right" vertical="center"/>
    </xf>
    <xf numFmtId="183" fontId="3" fillId="0" borderId="64" xfId="28" applyNumberFormat="1" applyFont="1" applyFill="1" applyBorder="1" applyAlignment="1">
      <alignment horizontal="right" vertical="center"/>
    </xf>
    <xf numFmtId="178" fontId="3" fillId="24" borderId="15" xfId="0" applyNumberFormat="1" applyFont="1" applyFill="1" applyBorder="1" applyAlignment="1">
      <alignment horizontal="right" vertical="center"/>
    </xf>
    <xf numFmtId="178" fontId="3" fillId="24" borderId="19" xfId="0" applyNumberFormat="1" applyFont="1" applyFill="1" applyBorder="1" applyAlignment="1">
      <alignment horizontal="right" vertical="center"/>
    </xf>
    <xf numFmtId="178" fontId="3" fillId="24" borderId="11" xfId="0" applyNumberFormat="1" applyFont="1" applyFill="1" applyBorder="1" applyAlignment="1">
      <alignment horizontal="right" vertical="center"/>
    </xf>
    <xf numFmtId="183" fontId="3" fillId="0" borderId="14" xfId="28" applyNumberFormat="1" applyFont="1" applyFill="1" applyBorder="1" applyAlignment="1">
      <alignment horizontal="right" vertical="center"/>
    </xf>
    <xf numFmtId="183" fontId="3" fillId="0" borderId="56" xfId="28" applyNumberFormat="1" applyFont="1" applyFill="1" applyBorder="1" applyAlignment="1">
      <alignment horizontal="right" vertical="center"/>
    </xf>
    <xf numFmtId="183" fontId="3" fillId="0" borderId="18" xfId="28" applyNumberFormat="1" applyFont="1" applyFill="1" applyBorder="1" applyAlignment="1">
      <alignment horizontal="right" vertical="center"/>
    </xf>
    <xf numFmtId="183" fontId="3" fillId="24" borderId="14" xfId="28" applyNumberFormat="1" applyFont="1" applyFill="1" applyBorder="1" applyAlignment="1">
      <alignment horizontal="right" vertical="center"/>
    </xf>
    <xf numFmtId="183" fontId="3" fillId="24" borderId="18" xfId="28" applyNumberFormat="1" applyFont="1" applyFill="1" applyBorder="1" applyAlignment="1">
      <alignment horizontal="right" vertical="center"/>
    </xf>
    <xf numFmtId="183" fontId="3" fillId="26" borderId="14" xfId="28" applyNumberFormat="1" applyFont="1" applyFill="1" applyBorder="1" applyAlignment="1">
      <alignment horizontal="right" vertical="center"/>
    </xf>
    <xf numFmtId="183" fontId="3" fillId="26" borderId="56" xfId="28" applyNumberFormat="1" applyFont="1" applyFill="1" applyBorder="1" applyAlignment="1">
      <alignment horizontal="right" vertical="center"/>
    </xf>
    <xf numFmtId="183" fontId="3" fillId="26" borderId="18" xfId="28" applyNumberFormat="1" applyFont="1" applyFill="1" applyBorder="1" applyAlignment="1">
      <alignment horizontal="right" vertical="center"/>
    </xf>
    <xf numFmtId="38" fontId="3" fillId="0" borderId="34" xfId="34" applyFont="1" applyFill="1" applyBorder="1" applyAlignment="1">
      <alignment horizontal="right" vertical="center" shrinkToFit="1"/>
    </xf>
    <xf numFmtId="192" fontId="3" fillId="6" borderId="15" xfId="0" applyNumberFormat="1" applyFont="1" applyFill="1" applyBorder="1" applyAlignment="1">
      <alignment horizontal="right" vertical="center"/>
    </xf>
    <xf numFmtId="192" fontId="3" fillId="6" borderId="19" xfId="0" applyNumberFormat="1" applyFont="1" applyFill="1" applyBorder="1" applyAlignment="1">
      <alignment horizontal="right" vertical="center"/>
    </xf>
    <xf numFmtId="183" fontId="3" fillId="24" borderId="77" xfId="28" applyNumberFormat="1" applyFont="1" applyFill="1" applyBorder="1" applyAlignment="1">
      <alignment horizontal="right" vertical="center"/>
    </xf>
    <xf numFmtId="183" fontId="3" fillId="24" borderId="56" xfId="28" applyNumberFormat="1" applyFont="1" applyFill="1" applyBorder="1" applyAlignment="1">
      <alignment horizontal="right" vertical="center"/>
    </xf>
    <xf numFmtId="38" fontId="3" fillId="24" borderId="19" xfId="34" applyFont="1" applyFill="1" applyBorder="1" applyAlignment="1">
      <alignment horizontal="right" vertical="center" shrinkToFit="1"/>
    </xf>
    <xf numFmtId="38" fontId="3" fillId="24" borderId="11" xfId="34" applyFont="1" applyFill="1" applyBorder="1" applyAlignment="1">
      <alignment horizontal="right" vertical="center" shrinkToFit="1"/>
    </xf>
    <xf numFmtId="178" fontId="3" fillId="24" borderId="53" xfId="0" applyNumberFormat="1" applyFont="1" applyFill="1" applyBorder="1" applyAlignment="1">
      <alignment horizontal="right" vertical="center"/>
    </xf>
    <xf numFmtId="178" fontId="3" fillId="24" borderId="58" xfId="0" applyNumberFormat="1" applyFont="1" applyFill="1" applyBorder="1" applyAlignment="1">
      <alignment horizontal="right" vertical="center"/>
    </xf>
    <xf numFmtId="178" fontId="3" fillId="24" borderId="64" xfId="0" applyNumberFormat="1" applyFont="1" applyFill="1" applyBorder="1" applyAlignment="1">
      <alignment horizontal="right" vertical="center"/>
    </xf>
    <xf numFmtId="191" fontId="3" fillId="24" borderId="15" xfId="34" applyNumberFormat="1" applyFont="1" applyFill="1" applyBorder="1" applyAlignment="1">
      <alignment horizontal="right" vertical="center"/>
    </xf>
    <xf numFmtId="191" fontId="3" fillId="24" borderId="19" xfId="34" applyNumberFormat="1" applyFont="1" applyFill="1" applyBorder="1" applyAlignment="1">
      <alignment horizontal="right" vertical="center"/>
    </xf>
    <xf numFmtId="191" fontId="3" fillId="24" borderId="11" xfId="34" applyNumberFormat="1" applyFont="1" applyFill="1" applyBorder="1" applyAlignment="1">
      <alignment horizontal="right" vertical="center"/>
    </xf>
    <xf numFmtId="183" fontId="3" fillId="26" borderId="53" xfId="28" applyNumberFormat="1" applyFont="1" applyFill="1" applyBorder="1" applyAlignment="1">
      <alignment horizontal="right" vertical="center"/>
    </xf>
    <xf numFmtId="183" fontId="3" fillId="26" borderId="58" xfId="28" applyNumberFormat="1" applyFont="1" applyFill="1" applyBorder="1" applyAlignment="1">
      <alignment horizontal="right" vertical="center"/>
    </xf>
    <xf numFmtId="183" fontId="3" fillId="26" borderId="64" xfId="28" applyNumberFormat="1" applyFont="1" applyFill="1" applyBorder="1" applyAlignment="1">
      <alignment horizontal="right" vertical="center"/>
    </xf>
    <xf numFmtId="183" fontId="3" fillId="6" borderId="15" xfId="28" applyNumberFormat="1" applyFont="1" applyFill="1" applyBorder="1" applyAlignment="1">
      <alignment horizontal="right" vertical="center"/>
    </xf>
    <xf numFmtId="183" fontId="3" fillId="6" borderId="19" xfId="28" applyNumberFormat="1" applyFont="1" applyFill="1" applyBorder="1" applyAlignment="1">
      <alignment horizontal="right" vertical="center"/>
    </xf>
    <xf numFmtId="183" fontId="3" fillId="6" borderId="11" xfId="28" applyNumberFormat="1" applyFont="1" applyFill="1" applyBorder="1" applyAlignment="1">
      <alignment horizontal="right" vertical="center"/>
    </xf>
    <xf numFmtId="38" fontId="3" fillId="26" borderId="19" xfId="34" applyFont="1" applyFill="1" applyBorder="1" applyAlignment="1">
      <alignment horizontal="right" vertical="center" shrinkToFit="1"/>
    </xf>
    <xf numFmtId="38" fontId="3" fillId="26" borderId="11" xfId="34" applyFont="1" applyFill="1" applyBorder="1" applyAlignment="1">
      <alignment horizontal="right" vertical="center" shrinkToFit="1"/>
    </xf>
    <xf numFmtId="38" fontId="3" fillId="24" borderId="34" xfId="34" applyFont="1" applyFill="1" applyBorder="1" applyAlignment="1">
      <alignment horizontal="right" vertical="center" shrinkToFit="1"/>
    </xf>
    <xf numFmtId="183" fontId="3" fillId="0" borderId="12" xfId="28" applyNumberFormat="1" applyFont="1" applyFill="1" applyBorder="1" applyAlignment="1">
      <alignment horizontal="right" vertical="center"/>
    </xf>
    <xf numFmtId="0" fontId="4" fillId="0" borderId="0" xfId="0" applyFont="1" applyFill="1" applyAlignment="1">
      <alignment horizontal="center"/>
    </xf>
    <xf numFmtId="0" fontId="0" fillId="0" borderId="44"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82" xfId="0" applyFont="1" applyFill="1" applyBorder="1" applyAlignment="1">
      <alignment horizontal="center" vertical="center" wrapText="1"/>
    </xf>
    <xf numFmtId="189" fontId="3" fillId="24" borderId="34" xfId="35" applyNumberFormat="1" applyFont="1" applyFill="1" applyBorder="1" applyAlignment="1">
      <alignment horizontal="right" vertical="center"/>
    </xf>
    <xf numFmtId="189" fontId="3" fillId="24" borderId="19" xfId="35" applyNumberFormat="1" applyFont="1" applyFill="1" applyBorder="1" applyAlignment="1">
      <alignment horizontal="right" vertical="center"/>
    </xf>
    <xf numFmtId="189" fontId="3" fillId="24" borderId="11" xfId="35" applyNumberFormat="1" applyFont="1" applyFill="1" applyBorder="1" applyAlignment="1">
      <alignment horizontal="right" vertical="center"/>
    </xf>
    <xf numFmtId="189" fontId="47" fillId="24" borderId="53" xfId="0" applyNumberFormat="1" applyFont="1" applyFill="1" applyBorder="1" applyAlignment="1">
      <alignment horizontal="left" vertical="center" wrapText="1"/>
    </xf>
    <xf numFmtId="189" fontId="47" fillId="24" borderId="58" xfId="0" applyNumberFormat="1" applyFont="1" applyFill="1" applyBorder="1" applyAlignment="1">
      <alignment horizontal="left" vertical="center" wrapText="1"/>
    </xf>
    <xf numFmtId="189" fontId="47" fillId="24" borderId="64" xfId="0" applyNumberFormat="1" applyFont="1" applyFill="1" applyBorder="1" applyAlignment="1">
      <alignment horizontal="left" vertical="center" wrapText="1"/>
    </xf>
    <xf numFmtId="189" fontId="3" fillId="24" borderId="34" xfId="35" applyNumberFormat="1" applyFont="1" applyFill="1" applyBorder="1" applyAlignment="1">
      <alignment horizontal="center" vertical="center"/>
    </xf>
    <xf numFmtId="189" fontId="3" fillId="24" borderId="19" xfId="35" applyNumberFormat="1" applyFont="1" applyFill="1" applyBorder="1" applyAlignment="1">
      <alignment horizontal="center" vertical="center"/>
    </xf>
    <xf numFmtId="189" fontId="3" fillId="24" borderId="11" xfId="35" applyNumberFormat="1" applyFont="1" applyFill="1" applyBorder="1" applyAlignment="1">
      <alignment horizontal="center" vertical="center"/>
    </xf>
    <xf numFmtId="189" fontId="3" fillId="24" borderId="15" xfId="35" applyNumberFormat="1" applyFont="1" applyFill="1" applyBorder="1" applyAlignment="1">
      <alignment vertical="center"/>
    </xf>
    <xf numFmtId="189" fontId="3" fillId="24" borderId="19" xfId="35" applyNumberFormat="1" applyFont="1" applyFill="1" applyBorder="1" applyAlignment="1">
      <alignment vertical="center"/>
    </xf>
    <xf numFmtId="189" fontId="3" fillId="24" borderId="11" xfId="35" applyNumberFormat="1" applyFont="1" applyFill="1" applyBorder="1" applyAlignment="1">
      <alignment vertical="center"/>
    </xf>
    <xf numFmtId="189" fontId="3" fillId="0" borderId="15" xfId="35" applyNumberFormat="1" applyFont="1" applyFill="1" applyBorder="1" applyAlignment="1">
      <alignment horizontal="center" vertical="center"/>
    </xf>
    <xf numFmtId="189" fontId="3" fillId="0" borderId="19" xfId="35" applyNumberFormat="1" applyFont="1" applyFill="1" applyBorder="1" applyAlignment="1">
      <alignment horizontal="center" vertical="center"/>
    </xf>
    <xf numFmtId="189" fontId="3" fillId="0" borderId="11" xfId="35" applyNumberFormat="1" applyFont="1" applyFill="1" applyBorder="1" applyAlignment="1">
      <alignment horizontal="center" vertical="center"/>
    </xf>
    <xf numFmtId="189" fontId="3" fillId="0" borderId="15" xfId="35" applyNumberFormat="1" applyFont="1" applyFill="1" applyBorder="1" applyAlignment="1">
      <alignment vertical="center"/>
    </xf>
    <xf numFmtId="189" fontId="3" fillId="0" borderId="19" xfId="35" applyNumberFormat="1" applyFont="1" applyFill="1" applyBorder="1" applyAlignment="1">
      <alignment vertical="center"/>
    </xf>
    <xf numFmtId="189" fontId="3" fillId="0" borderId="11" xfId="35" applyNumberFormat="1" applyFont="1" applyFill="1" applyBorder="1" applyAlignment="1">
      <alignment vertical="center"/>
    </xf>
    <xf numFmtId="189" fontId="3" fillId="0" borderId="34" xfId="35" applyNumberFormat="1" applyFont="1" applyFill="1" applyBorder="1" applyAlignment="1">
      <alignment horizontal="center" vertical="center"/>
    </xf>
    <xf numFmtId="189" fontId="3" fillId="26" borderId="15" xfId="35" applyNumberFormat="1" applyFont="1" applyFill="1" applyBorder="1" applyAlignment="1">
      <alignment vertical="center"/>
    </xf>
    <xf numFmtId="189" fontId="3" fillId="26" borderId="19" xfId="35" applyNumberFormat="1" applyFont="1" applyFill="1" applyBorder="1" applyAlignment="1">
      <alignment vertical="center"/>
    </xf>
    <xf numFmtId="189" fontId="3" fillId="26" borderId="11" xfId="35" applyNumberFormat="1" applyFont="1" applyFill="1" applyBorder="1" applyAlignment="1">
      <alignment vertical="center"/>
    </xf>
    <xf numFmtId="189" fontId="3" fillId="26" borderId="15" xfId="35" applyNumberFormat="1" applyFont="1" applyFill="1" applyBorder="1" applyAlignment="1">
      <alignment horizontal="center" vertical="center"/>
    </xf>
    <xf numFmtId="189" fontId="3" fillId="26" borderId="19" xfId="35" applyNumberFormat="1" applyFont="1" applyFill="1" applyBorder="1" applyAlignment="1">
      <alignment horizontal="center" vertical="center"/>
    </xf>
    <xf numFmtId="189" fontId="3" fillId="26" borderId="11" xfId="35" applyNumberFormat="1" applyFont="1" applyFill="1" applyBorder="1" applyAlignment="1">
      <alignment horizontal="center" vertical="center"/>
    </xf>
    <xf numFmtId="189" fontId="3" fillId="0" borderId="34" xfId="35" applyNumberFormat="1" applyFont="1" applyFill="1" applyBorder="1" applyAlignment="1">
      <alignment vertical="center"/>
    </xf>
    <xf numFmtId="189" fontId="3" fillId="24" borderId="15" xfId="35" applyNumberFormat="1" applyFont="1" applyFill="1" applyBorder="1" applyAlignment="1">
      <alignment horizontal="center" vertical="center"/>
    </xf>
    <xf numFmtId="189" fontId="3" fillId="24" borderId="34" xfId="35" applyNumberFormat="1" applyFont="1" applyFill="1" applyBorder="1" applyAlignment="1">
      <alignment vertical="center"/>
    </xf>
    <xf numFmtId="189" fontId="3" fillId="0" borderId="34" xfId="0" applyNumberFormat="1" applyFont="1" applyBorder="1" applyAlignment="1">
      <alignment vertical="center"/>
    </xf>
    <xf numFmtId="189" fontId="3" fillId="0" borderId="19" xfId="0" applyNumberFormat="1" applyFont="1" applyBorder="1" applyAlignment="1">
      <alignment vertical="center"/>
    </xf>
    <xf numFmtId="189" fontId="3" fillId="0" borderId="11" xfId="0" applyNumberFormat="1" applyFont="1" applyBorder="1" applyAlignment="1">
      <alignment vertical="center"/>
    </xf>
    <xf numFmtId="189" fontId="3" fillId="26" borderId="34" xfId="35" applyNumberFormat="1" applyFont="1" applyFill="1" applyBorder="1" applyAlignment="1">
      <alignment horizontal="center" vertical="center"/>
    </xf>
    <xf numFmtId="189" fontId="3" fillId="26" borderId="34" xfId="35" applyNumberFormat="1" applyFont="1" applyFill="1" applyBorder="1" applyAlignment="1">
      <alignment vertical="center"/>
    </xf>
    <xf numFmtId="189" fontId="3" fillId="24" borderId="15" xfId="0" applyNumberFormat="1" applyFont="1" applyFill="1" applyBorder="1" applyAlignment="1">
      <alignment horizontal="center" vertical="center"/>
    </xf>
    <xf numFmtId="189" fontId="3" fillId="24" borderId="11" xfId="0" applyNumberFormat="1" applyFont="1" applyFill="1" applyBorder="1" applyAlignment="1">
      <alignment horizontal="center" vertical="center"/>
    </xf>
    <xf numFmtId="189" fontId="3" fillId="24" borderId="15" xfId="0" applyNumberFormat="1" applyFont="1" applyFill="1" applyBorder="1" applyAlignment="1">
      <alignment vertical="center"/>
    </xf>
    <xf numFmtId="189" fontId="3" fillId="24" borderId="11" xfId="0" applyNumberFormat="1" applyFont="1" applyFill="1" applyBorder="1" applyAlignment="1">
      <alignment vertical="center"/>
    </xf>
    <xf numFmtId="189" fontId="3" fillId="0" borderId="15" xfId="0" applyNumberFormat="1" applyFont="1" applyFill="1" applyBorder="1" applyAlignment="1">
      <alignment horizontal="center" vertical="center"/>
    </xf>
    <xf numFmtId="189" fontId="3" fillId="0" borderId="19" xfId="0" applyNumberFormat="1" applyFont="1" applyFill="1" applyBorder="1" applyAlignment="1">
      <alignment horizontal="center" vertical="center"/>
    </xf>
    <xf numFmtId="189" fontId="3" fillId="0" borderId="11" xfId="0" applyNumberFormat="1" applyFont="1" applyFill="1" applyBorder="1" applyAlignment="1">
      <alignment horizontal="center" vertical="center"/>
    </xf>
    <xf numFmtId="0" fontId="3" fillId="26" borderId="79" xfId="0" applyFont="1" applyFill="1" applyBorder="1" applyAlignment="1">
      <alignment horizontal="center" vertical="center"/>
    </xf>
    <xf numFmtId="0" fontId="3" fillId="26" borderId="104" xfId="0" applyFont="1" applyFill="1" applyBorder="1" applyAlignment="1">
      <alignment horizontal="center" vertical="center"/>
    </xf>
    <xf numFmtId="0" fontId="3" fillId="26" borderId="20"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104" xfId="0" applyFont="1" applyFill="1" applyBorder="1" applyAlignment="1">
      <alignment horizontal="center" vertical="center"/>
    </xf>
    <xf numFmtId="0" fontId="3" fillId="0" borderId="20" xfId="0" applyFont="1" applyFill="1" applyBorder="1" applyAlignment="1">
      <alignment horizontal="center" vertical="center"/>
    </xf>
    <xf numFmtId="189" fontId="3" fillId="0" borderId="34" xfId="0" applyNumberFormat="1" applyFont="1" applyBorder="1" applyAlignment="1">
      <alignment horizontal="center" vertical="center"/>
    </xf>
    <xf numFmtId="189" fontId="3" fillId="0" borderId="19" xfId="0" applyNumberFormat="1" applyFont="1" applyBorder="1" applyAlignment="1">
      <alignment horizontal="center" vertical="center"/>
    </xf>
    <xf numFmtId="189" fontId="3" fillId="0" borderId="11" xfId="0" applyNumberFormat="1" applyFont="1" applyBorder="1" applyAlignment="1">
      <alignment horizontal="center" vertical="center"/>
    </xf>
    <xf numFmtId="189" fontId="4" fillId="0" borderId="61" xfId="0" applyNumberFormat="1" applyFont="1" applyFill="1" applyBorder="1" applyAlignment="1">
      <alignment horizontal="center" vertical="center" wrapText="1"/>
    </xf>
    <xf numFmtId="189" fontId="4" fillId="0" borderId="48" xfId="0" applyNumberFormat="1" applyFont="1" applyFill="1" applyBorder="1" applyAlignment="1">
      <alignment horizontal="center" vertical="center" wrapText="1"/>
    </xf>
    <xf numFmtId="189" fontId="0" fillId="0" borderId="62" xfId="0" applyNumberFormat="1" applyFont="1" applyFill="1" applyBorder="1" applyAlignment="1">
      <alignment horizontal="center" vertical="center" wrapText="1"/>
    </xf>
    <xf numFmtId="189" fontId="0" fillId="0" borderId="31" xfId="0" applyNumberFormat="1" applyFont="1" applyFill="1" applyBorder="1" applyAlignment="1">
      <alignment horizontal="center" vertical="center" wrapText="1"/>
    </xf>
    <xf numFmtId="189" fontId="0" fillId="0" borderId="76" xfId="35" applyNumberFormat="1" applyFont="1" applyFill="1" applyBorder="1" applyAlignment="1">
      <alignment horizontal="center" vertical="center" shrinkToFit="1"/>
    </xf>
    <xf numFmtId="189" fontId="0" fillId="0" borderId="113" xfId="35" applyNumberFormat="1" applyFont="1" applyFill="1" applyBorder="1" applyAlignment="1">
      <alignment horizontal="center" vertical="center" shrinkToFit="1"/>
    </xf>
    <xf numFmtId="189" fontId="0" fillId="0" borderId="126" xfId="35" applyNumberFormat="1" applyFont="1" applyFill="1" applyBorder="1" applyAlignment="1">
      <alignment horizontal="center" vertical="center" shrinkToFit="1"/>
    </xf>
    <xf numFmtId="189" fontId="47" fillId="24" borderId="53" xfId="0" applyNumberFormat="1" applyFont="1" applyFill="1" applyBorder="1" applyAlignment="1">
      <alignment vertical="top" wrapText="1"/>
    </xf>
    <xf numFmtId="189" fontId="47" fillId="24" borderId="58" xfId="0" applyNumberFormat="1" applyFont="1" applyFill="1" applyBorder="1" applyAlignment="1">
      <alignment vertical="top" wrapText="1"/>
    </xf>
    <xf numFmtId="189" fontId="47" fillId="24" borderId="64" xfId="0" applyNumberFormat="1" applyFont="1" applyFill="1" applyBorder="1" applyAlignment="1">
      <alignment vertical="top" wrapText="1"/>
    </xf>
    <xf numFmtId="189" fontId="3" fillId="0" borderId="15" xfId="0" applyNumberFormat="1" applyFont="1" applyFill="1" applyBorder="1" applyAlignment="1">
      <alignment vertical="center"/>
    </xf>
    <xf numFmtId="189" fontId="3" fillId="0" borderId="19" xfId="0" applyNumberFormat="1" applyFont="1" applyFill="1" applyBorder="1" applyAlignment="1">
      <alignment vertical="center"/>
    </xf>
    <xf numFmtId="189" fontId="3" fillId="0" borderId="11" xfId="0" applyNumberFormat="1" applyFont="1" applyFill="1" applyBorder="1" applyAlignment="1">
      <alignment vertical="center"/>
    </xf>
    <xf numFmtId="189" fontId="3" fillId="0" borderId="34" xfId="35" applyNumberFormat="1" applyFont="1" applyFill="1" applyBorder="1" applyAlignment="1">
      <alignment horizontal="right" vertical="center"/>
    </xf>
    <xf numFmtId="189" fontId="3" fillId="0" borderId="19" xfId="35" applyNumberFormat="1" applyFont="1" applyFill="1" applyBorder="1" applyAlignment="1">
      <alignment horizontal="right" vertical="center"/>
    </xf>
    <xf numFmtId="189" fontId="3" fillId="0" borderId="11" xfId="35" applyNumberFormat="1" applyFont="1" applyFill="1" applyBorder="1" applyAlignment="1">
      <alignment horizontal="right" vertical="center"/>
    </xf>
    <xf numFmtId="189" fontId="3" fillId="24" borderId="15" xfId="35" applyNumberFormat="1" applyFont="1" applyFill="1" applyBorder="1" applyAlignment="1">
      <alignment horizontal="right" vertical="center"/>
    </xf>
    <xf numFmtId="38" fontId="3" fillId="28" borderId="15" xfId="35" applyFont="1" applyFill="1" applyBorder="1" applyAlignment="1">
      <alignment horizontal="center" vertical="center"/>
    </xf>
    <xf numFmtId="38" fontId="3" fillId="28" borderId="11" xfId="35" applyFont="1" applyFill="1" applyBorder="1" applyAlignment="1">
      <alignment horizontal="center" vertical="center"/>
    </xf>
    <xf numFmtId="38" fontId="3" fillId="26" borderId="15" xfId="35" applyFont="1" applyFill="1" applyBorder="1" applyAlignment="1">
      <alignment horizontal="center" vertical="center"/>
    </xf>
    <xf numFmtId="38" fontId="3" fillId="26" borderId="19" xfId="35" applyFont="1" applyFill="1" applyBorder="1" applyAlignment="1">
      <alignment horizontal="center" vertical="center"/>
    </xf>
    <xf numFmtId="38" fontId="3" fillId="26" borderId="11" xfId="35" applyFont="1" applyFill="1" applyBorder="1" applyAlignment="1">
      <alignment horizontal="center" vertical="center"/>
    </xf>
    <xf numFmtId="38" fontId="3" fillId="0" borderId="15" xfId="35" applyFont="1" applyFill="1" applyBorder="1" applyAlignment="1">
      <alignment horizontal="center" vertical="center"/>
    </xf>
    <xf numFmtId="38" fontId="3" fillId="0" borderId="11" xfId="35" applyFont="1" applyFill="1" applyBorder="1" applyAlignment="1">
      <alignment horizontal="center" vertical="center"/>
    </xf>
    <xf numFmtId="38" fontId="3" fillId="24" borderId="83" xfId="34" applyFont="1" applyFill="1" applyBorder="1" applyAlignment="1">
      <alignment horizontal="right" vertical="center"/>
    </xf>
    <xf numFmtId="38" fontId="3" fillId="24" borderId="58" xfId="34" applyFont="1" applyFill="1" applyBorder="1" applyAlignment="1">
      <alignment horizontal="right" vertical="center"/>
    </xf>
    <xf numFmtId="38" fontId="3" fillId="24" borderId="64" xfId="34" applyFont="1" applyFill="1" applyBorder="1" applyAlignment="1">
      <alignment horizontal="right" vertical="center"/>
    </xf>
    <xf numFmtId="38" fontId="3" fillId="0" borderId="83" xfId="34" applyFont="1" applyFill="1" applyBorder="1" applyAlignment="1">
      <alignment horizontal="right" vertical="center"/>
    </xf>
    <xf numFmtId="38" fontId="3" fillId="0" borderId="64" xfId="34" applyFont="1" applyFill="1" applyBorder="1" applyAlignment="1">
      <alignment horizontal="right" vertical="center"/>
    </xf>
    <xf numFmtId="38" fontId="3" fillId="24" borderId="15" xfId="35" applyFont="1" applyFill="1" applyBorder="1" applyAlignment="1">
      <alignment horizontal="center" vertical="center"/>
    </xf>
    <xf numFmtId="38" fontId="3" fillId="24" borderId="19" xfId="35" applyFont="1" applyFill="1" applyBorder="1" applyAlignment="1">
      <alignment horizontal="center" vertical="center"/>
    </xf>
    <xf numFmtId="38" fontId="3" fillId="24" borderId="11" xfId="35" applyFont="1" applyFill="1" applyBorder="1" applyAlignment="1">
      <alignment horizontal="center" vertical="center"/>
    </xf>
    <xf numFmtId="38" fontId="3" fillId="0" borderId="19" xfId="35" applyFont="1" applyFill="1" applyBorder="1" applyAlignment="1">
      <alignment horizontal="center" vertical="center"/>
    </xf>
    <xf numFmtId="38" fontId="4" fillId="28" borderId="15" xfId="35" applyFont="1" applyFill="1" applyBorder="1" applyAlignment="1">
      <alignment horizontal="center" vertical="center"/>
    </xf>
    <xf numFmtId="38" fontId="4" fillId="28" borderId="11" xfId="35" applyFont="1" applyFill="1" applyBorder="1" applyAlignment="1">
      <alignment horizontal="center" vertical="center"/>
    </xf>
    <xf numFmtId="0" fontId="4" fillId="26" borderId="15" xfId="0" applyFont="1" applyFill="1" applyBorder="1" applyAlignment="1">
      <alignment horizontal="center" vertical="center"/>
    </xf>
    <xf numFmtId="0" fontId="4" fillId="26" borderId="19" xfId="0" applyFont="1" applyFill="1" applyBorder="1" applyAlignment="1">
      <alignment horizontal="center" vertical="center"/>
    </xf>
    <xf numFmtId="0" fontId="4" fillId="26" borderId="11" xfId="0" applyFont="1" applyFill="1" applyBorder="1" applyAlignment="1">
      <alignment horizontal="center" vertical="center"/>
    </xf>
    <xf numFmtId="0" fontId="4" fillId="0" borderId="11" xfId="0" applyFont="1" applyFill="1" applyBorder="1" applyAlignment="1">
      <alignment horizontal="center" vertical="center"/>
    </xf>
    <xf numFmtId="38" fontId="3" fillId="0" borderId="34" xfId="35" applyFont="1" applyFill="1" applyBorder="1" applyAlignment="1">
      <alignment horizontal="center" vertical="center"/>
    </xf>
    <xf numFmtId="38" fontId="3" fillId="6" borderId="15" xfId="35" applyFont="1" applyFill="1" applyBorder="1" applyAlignment="1">
      <alignment horizontal="center" vertical="center"/>
    </xf>
    <xf numFmtId="38" fontId="3" fillId="6" borderId="19" xfId="35" applyFont="1" applyFill="1" applyBorder="1" applyAlignment="1">
      <alignment horizontal="center" vertical="center"/>
    </xf>
    <xf numFmtId="38" fontId="3" fillId="6" borderId="11" xfId="35" applyFont="1" applyFill="1" applyBorder="1" applyAlignment="1">
      <alignment horizontal="center" vertical="center"/>
    </xf>
    <xf numFmtId="38" fontId="3" fillId="26" borderId="34" xfId="35" applyFont="1" applyFill="1" applyBorder="1" applyAlignment="1">
      <alignment horizontal="center" vertical="center"/>
    </xf>
    <xf numFmtId="38" fontId="3" fillId="24" borderId="34" xfId="35" applyFont="1" applyFill="1" applyBorder="1" applyAlignment="1">
      <alignment horizontal="center" vertical="center"/>
    </xf>
    <xf numFmtId="38" fontId="3" fillId="0" borderId="46" xfId="35" applyFont="1" applyFill="1" applyBorder="1" applyAlignment="1">
      <alignment horizontal="center" vertical="center"/>
    </xf>
    <xf numFmtId="0" fontId="4" fillId="24" borderId="15" xfId="0" applyFont="1" applyFill="1" applyBorder="1" applyAlignment="1">
      <alignment horizontal="center" vertical="center"/>
    </xf>
    <xf numFmtId="0" fontId="4" fillId="24" borderId="11" xfId="0" applyFont="1" applyFill="1" applyBorder="1" applyAlignment="1">
      <alignment horizontal="center" vertical="center"/>
    </xf>
    <xf numFmtId="0" fontId="4" fillId="0" borderId="19"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11" xfId="0" applyFont="1" applyFill="1" applyBorder="1" applyAlignment="1">
      <alignment horizontal="center" vertical="center"/>
    </xf>
    <xf numFmtId="0" fontId="4" fillId="24" borderId="19" xfId="0" applyFont="1" applyFill="1" applyBorder="1" applyAlignment="1">
      <alignment horizontal="center" vertical="center"/>
    </xf>
    <xf numFmtId="38" fontId="3" fillId="0" borderId="58" xfId="34" applyFont="1" applyFill="1" applyBorder="1" applyAlignment="1">
      <alignment horizontal="right" vertical="center"/>
    </xf>
    <xf numFmtId="0" fontId="0" fillId="0" borderId="76" xfId="35" applyNumberFormat="1" applyFont="1" applyFill="1" applyBorder="1" applyAlignment="1">
      <alignment horizontal="center" vertical="center" shrinkToFit="1"/>
    </xf>
    <xf numFmtId="0" fontId="0" fillId="0" borderId="113" xfId="35" applyNumberFormat="1" applyFont="1" applyFill="1" applyBorder="1" applyAlignment="1">
      <alignment horizontal="center" vertical="center" shrinkToFit="1"/>
    </xf>
    <xf numFmtId="0" fontId="0" fillId="0" borderId="126" xfId="35" applyNumberFormat="1" applyFont="1" applyFill="1" applyBorder="1" applyAlignment="1">
      <alignment horizontal="center" vertical="center" shrinkToFit="1"/>
    </xf>
    <xf numFmtId="38" fontId="3" fillId="24" borderId="46" xfId="35" applyFont="1" applyFill="1" applyBorder="1" applyAlignment="1">
      <alignment horizontal="center" vertical="center"/>
    </xf>
    <xf numFmtId="0" fontId="3" fillId="26" borderId="28" xfId="0" applyFont="1" applyFill="1" applyBorder="1" applyAlignment="1">
      <alignment horizontal="center" vertical="center"/>
    </xf>
    <xf numFmtId="0" fontId="3" fillId="26" borderId="1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94" xfId="0" applyFont="1" applyFill="1" applyBorder="1" applyAlignment="1">
      <alignment horizontal="center" vertical="center"/>
    </xf>
    <xf numFmtId="0" fontId="4" fillId="26" borderId="96" xfId="0" applyFont="1" applyFill="1" applyBorder="1" applyAlignment="1">
      <alignment horizontal="center" vertical="center"/>
    </xf>
    <xf numFmtId="0" fontId="4" fillId="26" borderId="95" xfId="0" applyFont="1" applyFill="1" applyBorder="1" applyAlignment="1">
      <alignment horizontal="center" vertical="center"/>
    </xf>
    <xf numFmtId="0" fontId="4" fillId="26" borderId="94" xfId="0" applyFont="1" applyFill="1" applyBorder="1" applyAlignment="1">
      <alignment horizontal="center" vertical="center"/>
    </xf>
    <xf numFmtId="0" fontId="4" fillId="0" borderId="36"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24" borderId="96" xfId="0" applyFont="1" applyFill="1" applyBorder="1" applyAlignment="1">
      <alignment horizontal="center" vertical="center"/>
    </xf>
    <xf numFmtId="0" fontId="4" fillId="24" borderId="95" xfId="0" applyFont="1" applyFill="1" applyBorder="1" applyAlignment="1">
      <alignment horizontal="center" vertical="center"/>
    </xf>
    <xf numFmtId="0" fontId="4" fillId="24" borderId="94" xfId="0" applyFont="1" applyFill="1" applyBorder="1" applyAlignment="1">
      <alignment horizontal="center" vertical="center"/>
    </xf>
    <xf numFmtId="0" fontId="4" fillId="0" borderId="129" xfId="0" applyFont="1" applyFill="1" applyBorder="1" applyAlignment="1">
      <alignment horizontal="center" vertical="center"/>
    </xf>
    <xf numFmtId="0" fontId="4" fillId="24" borderId="128" xfId="0" applyFont="1" applyFill="1" applyBorder="1" applyAlignment="1">
      <alignment horizontal="center" vertical="center"/>
    </xf>
    <xf numFmtId="38" fontId="4" fillId="24" borderId="15" xfId="35" applyFont="1" applyFill="1" applyBorder="1" applyAlignment="1">
      <alignment vertical="center" wrapText="1"/>
    </xf>
    <xf numFmtId="38" fontId="4" fillId="24" borderId="19" xfId="35" applyFont="1" applyFill="1" applyBorder="1" applyAlignment="1">
      <alignment vertical="center" wrapText="1"/>
    </xf>
    <xf numFmtId="38" fontId="4" fillId="24" borderId="11" xfId="35" applyFont="1" applyFill="1" applyBorder="1" applyAlignment="1">
      <alignment vertical="center" wrapText="1"/>
    </xf>
    <xf numFmtId="0" fontId="0" fillId="0" borderId="51"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78" xfId="0" applyBorder="1" applyAlignment="1">
      <alignment horizontal="center" vertical="center"/>
    </xf>
    <xf numFmtId="0" fontId="0" fillId="0" borderId="113" xfId="0" applyBorder="1" applyAlignment="1">
      <alignment horizontal="center" vertical="center"/>
    </xf>
    <xf numFmtId="0" fontId="0" fillId="0" borderId="126" xfId="0" applyBorder="1" applyAlignment="1">
      <alignment horizontal="center" vertical="center"/>
    </xf>
    <xf numFmtId="0" fontId="0" fillId="0" borderId="122" xfId="35" applyNumberFormat="1" applyFont="1" applyFill="1" applyBorder="1" applyAlignment="1">
      <alignment horizontal="center" vertical="center" shrinkToFit="1"/>
    </xf>
    <xf numFmtId="0" fontId="0" fillId="0" borderId="50" xfId="35" applyNumberFormat="1" applyFont="1" applyFill="1" applyBorder="1" applyAlignment="1">
      <alignment horizontal="center" vertical="center" shrinkToFit="1"/>
    </xf>
    <xf numFmtId="0" fontId="0" fillId="0" borderId="123" xfId="35" applyNumberFormat="1" applyFont="1" applyFill="1" applyBorder="1" applyAlignment="1">
      <alignment horizontal="center" vertical="center" shrinkToFit="1"/>
    </xf>
    <xf numFmtId="0" fontId="0" fillId="0" borderId="74" xfId="35" applyNumberFormat="1" applyFont="1" applyFill="1" applyBorder="1" applyAlignment="1">
      <alignment horizontal="center" vertical="center" shrinkToFit="1"/>
    </xf>
    <xf numFmtId="0" fontId="0" fillId="0" borderId="54" xfId="35" applyNumberFormat="1" applyFont="1" applyFill="1" applyBorder="1" applyAlignment="1">
      <alignment horizontal="center" vertical="center" shrinkToFit="1"/>
    </xf>
    <xf numFmtId="0" fontId="0" fillId="0" borderId="92" xfId="35" applyNumberFormat="1" applyFont="1" applyFill="1" applyBorder="1" applyAlignment="1">
      <alignment horizontal="center" vertical="center" shrinkToFit="1"/>
    </xf>
    <xf numFmtId="0" fontId="3" fillId="0" borderId="79" xfId="35" applyNumberFormat="1" applyFont="1" applyFill="1" applyBorder="1" applyAlignment="1">
      <alignment horizontal="center" vertical="center" shrinkToFit="1"/>
    </xf>
    <xf numFmtId="0" fontId="3" fillId="0" borderId="104" xfId="35" applyNumberFormat="1" applyFont="1" applyFill="1" applyBorder="1" applyAlignment="1">
      <alignment horizontal="center" vertical="center" shrinkToFit="1"/>
    </xf>
    <xf numFmtId="0" fontId="3" fillId="0" borderId="84" xfId="35" applyNumberFormat="1" applyFont="1" applyFill="1" applyBorder="1" applyAlignment="1">
      <alignment horizontal="center" vertical="center" shrinkToFit="1"/>
    </xf>
    <xf numFmtId="0" fontId="4" fillId="0" borderId="128" xfId="0" applyFont="1" applyFill="1" applyBorder="1" applyAlignment="1">
      <alignment horizontal="center" vertical="center"/>
    </xf>
    <xf numFmtId="0" fontId="0" fillId="0" borderId="76"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78" xfId="35" applyNumberFormat="1" applyFont="1" applyFill="1" applyBorder="1" applyAlignment="1">
      <alignment horizontal="center" vertical="center" shrinkToFit="1"/>
    </xf>
    <xf numFmtId="0" fontId="39" fillId="0" borderId="0" xfId="0" applyFont="1" applyAlignment="1">
      <alignment horizontal="center" vertical="center"/>
    </xf>
    <xf numFmtId="0" fontId="36"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76" xfId="0" applyFont="1" applyBorder="1" applyAlignment="1">
      <alignment horizontal="center" vertical="center"/>
    </xf>
    <xf numFmtId="0" fontId="36" fillId="0" borderId="113" xfId="0" applyFont="1" applyBorder="1" applyAlignment="1">
      <alignment horizontal="center" vertical="center"/>
    </xf>
    <xf numFmtId="0" fontId="36" fillId="0" borderId="70" xfId="0" applyFont="1" applyBorder="1" applyAlignment="1">
      <alignment horizontal="center" vertical="center"/>
    </xf>
    <xf numFmtId="0" fontId="36" fillId="0" borderId="51" xfId="0" applyFont="1" applyBorder="1" applyAlignment="1">
      <alignment horizontal="center" vertical="center"/>
    </xf>
    <xf numFmtId="0" fontId="36" fillId="0" borderId="58" xfId="0" applyFont="1" applyBorder="1" applyAlignment="1">
      <alignment horizontal="center" vertical="center"/>
    </xf>
    <xf numFmtId="0" fontId="36" fillId="0" borderId="64" xfId="0" applyFont="1" applyBorder="1" applyAlignment="1">
      <alignment horizontal="center" vertical="center"/>
    </xf>
    <xf numFmtId="0" fontId="36" fillId="0" borderId="10" xfId="0" applyFont="1" applyBorder="1" applyAlignment="1">
      <alignment horizontal="center" vertical="center"/>
    </xf>
    <xf numFmtId="0" fontId="7" fillId="0" borderId="0" xfId="0" applyFont="1" applyAlignment="1">
      <alignment horizontal="center" vertical="center"/>
    </xf>
    <xf numFmtId="185" fontId="8" fillId="24" borderId="119" xfId="0" applyNumberFormat="1" applyFont="1" applyFill="1" applyBorder="1" applyAlignment="1">
      <alignment horizontal="right" vertical="center"/>
    </xf>
    <xf numFmtId="185" fontId="8" fillId="24" borderId="67" xfId="0" applyNumberFormat="1" applyFont="1" applyFill="1" applyBorder="1" applyAlignment="1">
      <alignment horizontal="right" vertical="center"/>
    </xf>
    <xf numFmtId="185" fontId="8" fillId="0" borderId="119" xfId="0" applyNumberFormat="1" applyFont="1" applyFill="1" applyBorder="1" applyAlignment="1">
      <alignment horizontal="right" vertical="center"/>
    </xf>
    <xf numFmtId="185" fontId="8" fillId="0" borderId="120" xfId="0" applyNumberFormat="1" applyFont="1" applyFill="1" applyBorder="1" applyAlignment="1">
      <alignment horizontal="right" vertical="center"/>
    </xf>
    <xf numFmtId="185" fontId="8" fillId="0" borderId="67" xfId="0" applyNumberFormat="1" applyFont="1" applyFill="1" applyBorder="1" applyAlignment="1">
      <alignment horizontal="right" vertical="center"/>
    </xf>
    <xf numFmtId="185" fontId="3" fillId="0" borderId="53" xfId="34" applyNumberFormat="1" applyFont="1" applyFill="1" applyBorder="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桁区切り 3" xfId="54"/>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55"/>
    <cellStyle name="標準 3" xfId="45"/>
    <cellStyle name="標準 4" xfId="46"/>
    <cellStyle name="標準 5" xfId="47"/>
    <cellStyle name="標準 6" xfId="48"/>
    <cellStyle name="標準 7" xfId="49"/>
    <cellStyle name="標準 8" xfId="52"/>
    <cellStyle name="標準 9" xfId="53"/>
    <cellStyle name="未定義" xfId="50"/>
    <cellStyle name="良い" xfId="51" builtinId="26" customBuiltin="1"/>
  </cellStyles>
  <dxfs count="20">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9"/>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9"/>
      </font>
    </dxf>
  </dxfs>
  <tableStyles count="0" defaultTableStyle="TableStyleMedium2" defaultPivotStyle="PivotStyleLight16"/>
  <colors>
    <mruColors>
      <color rgb="FF00FF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79712</xdr:colOff>
      <xdr:row>9</xdr:row>
      <xdr:rowOff>60363</xdr:rowOff>
    </xdr:from>
    <xdr:to>
      <xdr:col>10</xdr:col>
      <xdr:colOff>67237</xdr:colOff>
      <xdr:row>10</xdr:row>
      <xdr:rowOff>100853</xdr:rowOff>
    </xdr:to>
    <xdr:sp macro="" textlink="" fLocksText="0">
      <xdr:nvSpPr>
        <xdr:cNvPr id="3225" name="Rectangle 2"/>
        <xdr:cNvSpPr/>
      </xdr:nvSpPr>
      <xdr:spPr bwMode="auto">
        <a:xfrm>
          <a:off x="5099947" y="1786069"/>
          <a:ext cx="3315672" cy="197372"/>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r>
            <a:rPr lang="ja-JP" altLang="en-US" sz="1000" b="0" i="0" u="none" baseline="0">
              <a:solidFill>
                <a:srgbClr val="000000"/>
              </a:solidFill>
              <a:latin typeface="ＭＳ Ｐゴシック"/>
              <a:ea typeface="ＭＳ Ｐゴシック"/>
            </a:rPr>
            <a:t>※　建部と瀬戸は平成24年2月6日以降の登録者数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pageSetUpPr fitToPage="1"/>
  </sheetPr>
  <dimension ref="A2:H49"/>
  <sheetViews>
    <sheetView tabSelected="1" view="pageBreakPreview" zoomScale="115" zoomScaleNormal="115" zoomScaleSheetLayoutView="115" workbookViewId="0">
      <selection activeCell="A2" sqref="A2:H3"/>
    </sheetView>
  </sheetViews>
  <sheetFormatPr defaultRowHeight="13.5" x14ac:dyDescent="0.15"/>
  <cols>
    <col min="1" max="1" width="5.5" customWidth="1"/>
    <col min="2" max="2" width="15.25" customWidth="1"/>
    <col min="4" max="4" width="10.5" bestFit="1" customWidth="1"/>
    <col min="5" max="5" width="10.25" bestFit="1" customWidth="1"/>
    <col min="6" max="6" width="9" customWidth="1"/>
    <col min="7" max="7" width="2.75" customWidth="1"/>
  </cols>
  <sheetData>
    <row r="2" spans="1:8" s="208" customFormat="1" ht="24.75" customHeight="1" x14ac:dyDescent="0.3">
      <c r="A2" s="1638" t="s">
        <v>107</v>
      </c>
      <c r="B2" s="1638"/>
      <c r="C2" s="1638"/>
      <c r="D2" s="1638"/>
      <c r="E2" s="1638"/>
      <c r="F2" s="1638"/>
      <c r="G2" s="1638"/>
      <c r="H2" s="1638"/>
    </row>
    <row r="3" spans="1:8" s="208" customFormat="1" ht="24.75" customHeight="1" x14ac:dyDescent="0.3">
      <c r="A3" s="1638"/>
      <c r="B3" s="1638"/>
      <c r="C3" s="1638"/>
      <c r="D3" s="1638"/>
      <c r="E3" s="1638"/>
      <c r="F3" s="1638"/>
      <c r="G3" s="1638"/>
      <c r="H3" s="1638"/>
    </row>
    <row r="5" spans="1:8" ht="13.5" customHeight="1" x14ac:dyDescent="0.15">
      <c r="A5" s="1639">
        <v>2022</v>
      </c>
      <c r="B5" s="1639"/>
      <c r="C5" s="1639"/>
      <c r="D5" s="1639"/>
      <c r="E5" s="1639"/>
      <c r="F5" s="1639"/>
      <c r="G5" s="1639"/>
      <c r="H5" s="1639"/>
    </row>
    <row r="6" spans="1:8" ht="13.5" customHeight="1" x14ac:dyDescent="0.15">
      <c r="A6" s="1639"/>
      <c r="B6" s="1639"/>
      <c r="C6" s="1639"/>
      <c r="D6" s="1639"/>
      <c r="E6" s="1639"/>
      <c r="F6" s="1639"/>
      <c r="G6" s="1639"/>
      <c r="H6" s="1639"/>
    </row>
    <row r="8" spans="1:8" ht="13.5" customHeight="1" x14ac:dyDescent="0.15">
      <c r="A8" s="1640">
        <f>A5</f>
        <v>2022</v>
      </c>
      <c r="B8" s="1640"/>
      <c r="C8" s="1640"/>
      <c r="D8" s="1640"/>
      <c r="E8" s="1640"/>
      <c r="F8" s="1640"/>
      <c r="G8" s="1640"/>
      <c r="H8" s="1640"/>
    </row>
    <row r="9" spans="1:8" x14ac:dyDescent="0.15">
      <c r="A9" s="1640"/>
      <c r="B9" s="1640"/>
      <c r="C9" s="1640"/>
      <c r="D9" s="1640"/>
      <c r="E9" s="1640"/>
      <c r="F9" s="1640"/>
      <c r="G9" s="1640"/>
      <c r="H9" s="1640"/>
    </row>
    <row r="10" spans="1:8" ht="13.5" customHeight="1" x14ac:dyDescent="0.15">
      <c r="A10" s="1641">
        <f>A5-1</f>
        <v>2021</v>
      </c>
      <c r="B10" s="1641"/>
      <c r="C10" s="1641"/>
      <c r="D10" s="1641"/>
      <c r="E10" s="1641"/>
      <c r="F10" s="1641"/>
      <c r="G10" s="1641"/>
      <c r="H10" s="1641"/>
    </row>
    <row r="11" spans="1:8" s="654" customFormat="1" x14ac:dyDescent="0.15">
      <c r="A11" s="1641"/>
      <c r="B11" s="1641"/>
      <c r="C11" s="1641"/>
      <c r="D11" s="1641"/>
      <c r="E11" s="1641"/>
      <c r="F11" s="1641"/>
      <c r="G11" s="1641"/>
      <c r="H11" s="1641"/>
    </row>
    <row r="12" spans="1:8" ht="47.25" customHeight="1" x14ac:dyDescent="0.15"/>
    <row r="13" spans="1:8" ht="21.75" customHeight="1" x14ac:dyDescent="0.15">
      <c r="B13" s="1637" t="s">
        <v>108</v>
      </c>
      <c r="C13" s="1637"/>
      <c r="D13" s="1637"/>
      <c r="E13" s="1637"/>
      <c r="F13" s="1637"/>
      <c r="G13" s="1637"/>
      <c r="H13" s="1637"/>
    </row>
    <row r="14" spans="1:8" ht="13.5" customHeight="1" x14ac:dyDescent="0.15">
      <c r="B14" s="1" t="s">
        <v>854</v>
      </c>
      <c r="C14" s="1"/>
      <c r="D14" s="1"/>
      <c r="E14" s="1"/>
      <c r="F14" s="1"/>
      <c r="G14" s="799" t="s">
        <v>834</v>
      </c>
    </row>
    <row r="15" spans="1:8" x14ac:dyDescent="0.15">
      <c r="B15" s="1" t="s">
        <v>855</v>
      </c>
      <c r="C15" s="1"/>
      <c r="D15" s="1"/>
      <c r="E15" s="1"/>
      <c r="F15" s="1"/>
      <c r="G15" s="799" t="s">
        <v>835</v>
      </c>
    </row>
    <row r="16" spans="1:8" x14ac:dyDescent="0.15">
      <c r="B16" s="1" t="s">
        <v>832</v>
      </c>
      <c r="C16" s="1"/>
      <c r="D16" s="1"/>
      <c r="E16" s="1"/>
      <c r="F16" s="1"/>
      <c r="G16" s="1"/>
    </row>
    <row r="17" spans="2:7" x14ac:dyDescent="0.15">
      <c r="B17" s="1" t="s">
        <v>856</v>
      </c>
      <c r="C17" s="1"/>
      <c r="D17" s="1"/>
      <c r="E17" s="1"/>
      <c r="F17" s="1"/>
      <c r="G17" s="799" t="s">
        <v>836</v>
      </c>
    </row>
    <row r="18" spans="2:7" x14ac:dyDescent="0.15">
      <c r="B18" s="1" t="s">
        <v>833</v>
      </c>
      <c r="C18" s="1"/>
      <c r="D18" s="1"/>
      <c r="E18" s="1"/>
      <c r="F18" s="1"/>
      <c r="G18" s="1"/>
    </row>
    <row r="19" spans="2:7" x14ac:dyDescent="0.15">
      <c r="B19" s="1" t="s">
        <v>859</v>
      </c>
      <c r="C19" s="1"/>
      <c r="D19" s="1"/>
      <c r="E19" s="1"/>
      <c r="F19" s="1"/>
      <c r="G19" s="799" t="s">
        <v>837</v>
      </c>
    </row>
    <row r="20" spans="2:7" x14ac:dyDescent="0.15">
      <c r="B20" s="800" t="s">
        <v>838</v>
      </c>
      <c r="D20" s="801">
        <f>A5</f>
        <v>2022</v>
      </c>
      <c r="E20" s="802">
        <f>A5-2</f>
        <v>2020</v>
      </c>
      <c r="F20" t="s">
        <v>839</v>
      </c>
    </row>
    <row r="21" spans="2:7" x14ac:dyDescent="0.15">
      <c r="B21" s="654" t="s">
        <v>858</v>
      </c>
      <c r="G21" s="799" t="s">
        <v>840</v>
      </c>
    </row>
    <row r="22" spans="2:7" x14ac:dyDescent="0.15">
      <c r="B22" s="800" t="s">
        <v>841</v>
      </c>
    </row>
    <row r="23" spans="2:7" x14ac:dyDescent="0.15">
      <c r="B23" s="800" t="s">
        <v>857</v>
      </c>
      <c r="G23" s="799" t="s">
        <v>846</v>
      </c>
    </row>
    <row r="24" spans="2:7" x14ac:dyDescent="0.15">
      <c r="B24" s="800" t="s">
        <v>842</v>
      </c>
    </row>
    <row r="25" spans="2:7" x14ac:dyDescent="0.15">
      <c r="B25" s="800" t="s">
        <v>843</v>
      </c>
    </row>
    <row r="26" spans="2:7" x14ac:dyDescent="0.15">
      <c r="B26" s="800" t="s">
        <v>860</v>
      </c>
      <c r="G26" s="799" t="s">
        <v>847</v>
      </c>
    </row>
    <row r="27" spans="2:7" x14ac:dyDescent="0.15">
      <c r="B27" s="800" t="s">
        <v>844</v>
      </c>
    </row>
    <row r="28" spans="2:7" x14ac:dyDescent="0.15">
      <c r="B28" s="800" t="s">
        <v>845</v>
      </c>
    </row>
    <row r="29" spans="2:7" x14ac:dyDescent="0.15">
      <c r="B29" s="800" t="s">
        <v>862</v>
      </c>
      <c r="G29" s="799" t="s">
        <v>861</v>
      </c>
    </row>
    <row r="30" spans="2:7" x14ac:dyDescent="0.15">
      <c r="B30" s="800" t="s">
        <v>867</v>
      </c>
      <c r="G30" s="799" t="s">
        <v>866</v>
      </c>
    </row>
    <row r="31" spans="2:7" x14ac:dyDescent="0.15">
      <c r="B31" s="800" t="s">
        <v>868</v>
      </c>
    </row>
    <row r="32" spans="2:7" x14ac:dyDescent="0.15">
      <c r="B32" s="800" t="s">
        <v>869</v>
      </c>
      <c r="G32" s="799" t="s">
        <v>865</v>
      </c>
    </row>
    <row r="33" spans="1:8" x14ac:dyDescent="0.15">
      <c r="B33" s="800" t="s">
        <v>870</v>
      </c>
      <c r="G33" s="799" t="s">
        <v>864</v>
      </c>
    </row>
    <row r="35" spans="1:8" x14ac:dyDescent="0.15">
      <c r="B35" s="800"/>
    </row>
    <row r="36" spans="1:8" s="813" customFormat="1" x14ac:dyDescent="0.15">
      <c r="B36" s="800" t="s">
        <v>848</v>
      </c>
      <c r="C36"/>
      <c r="D36"/>
    </row>
    <row r="37" spans="1:8" s="813" customFormat="1" x14ac:dyDescent="0.15">
      <c r="B37" s="800" t="s">
        <v>849</v>
      </c>
      <c r="C37"/>
      <c r="D37"/>
    </row>
    <row r="38" spans="1:8" s="813" customFormat="1" x14ac:dyDescent="0.15">
      <c r="B38" s="800" t="s">
        <v>850</v>
      </c>
      <c r="C38"/>
      <c r="D38"/>
    </row>
    <row r="39" spans="1:8" s="813" customFormat="1" x14ac:dyDescent="0.15">
      <c r="B39" s="800" t="s">
        <v>851</v>
      </c>
      <c r="C39"/>
      <c r="D39"/>
    </row>
    <row r="41" spans="1:8" x14ac:dyDescent="0.15">
      <c r="B41" s="800" t="s">
        <v>1460</v>
      </c>
    </row>
    <row r="42" spans="1:8" s="813" customFormat="1" x14ac:dyDescent="0.15">
      <c r="B42" s="800"/>
    </row>
    <row r="43" spans="1:8" x14ac:dyDescent="0.15">
      <c r="C43" s="833"/>
    </row>
    <row r="45" spans="1:8" ht="13.5" customHeight="1" x14ac:dyDescent="0.15">
      <c r="A45" s="1642" t="s">
        <v>863</v>
      </c>
      <c r="B45" s="1642"/>
      <c r="C45" s="1642"/>
      <c r="D45" s="1642"/>
      <c r="E45" s="1642"/>
      <c r="F45" s="1642"/>
      <c r="G45" s="1642"/>
      <c r="H45" s="1642"/>
    </row>
    <row r="46" spans="1:8" ht="13.5" customHeight="1" x14ac:dyDescent="0.15">
      <c r="A46" s="1642"/>
      <c r="B46" s="1642"/>
      <c r="C46" s="1642"/>
      <c r="D46" s="1642"/>
      <c r="E46" s="1642"/>
      <c r="F46" s="1642"/>
      <c r="G46" s="1642"/>
      <c r="H46" s="1642"/>
    </row>
    <row r="47" spans="1:8" ht="13.5" customHeight="1" x14ac:dyDescent="0.15">
      <c r="A47" s="1636" t="s">
        <v>1456</v>
      </c>
      <c r="B47" s="1636"/>
      <c r="C47" s="1636"/>
      <c r="D47" s="1636"/>
      <c r="E47" s="1636"/>
      <c r="F47" s="1636"/>
      <c r="G47" s="1636"/>
      <c r="H47" s="1636"/>
    </row>
    <row r="48" spans="1:8" ht="13.5" customHeight="1" x14ac:dyDescent="0.15">
      <c r="A48" s="1636"/>
      <c r="B48" s="1636"/>
      <c r="C48" s="1636"/>
      <c r="D48" s="1636"/>
      <c r="E48" s="1636"/>
      <c r="F48" s="1636"/>
      <c r="G48" s="1636"/>
      <c r="H48" s="1636"/>
    </row>
    <row r="49" spans="1:8" ht="13.5" customHeight="1" x14ac:dyDescent="0.15">
      <c r="A49" s="1636"/>
      <c r="B49" s="1636"/>
      <c r="C49" s="1636"/>
      <c r="D49" s="1636"/>
      <c r="E49" s="1636"/>
      <c r="F49" s="1636"/>
      <c r="G49" s="1636"/>
      <c r="H49" s="1636"/>
    </row>
  </sheetData>
  <mergeCells count="7">
    <mergeCell ref="A47:H49"/>
    <mergeCell ref="B13:H13"/>
    <mergeCell ref="A2:H3"/>
    <mergeCell ref="A5:H6"/>
    <mergeCell ref="A8:H9"/>
    <mergeCell ref="A10:H11"/>
    <mergeCell ref="A45:H46"/>
  </mergeCells>
  <phoneticPr fontId="2"/>
  <printOptions horizontalCentered="1" verticalCentered="1"/>
  <pageMargins left="0.78740157480314965" right="0.78740157480314965" top="0.78740157480314965" bottom="0.78740157480314965" header="0.19685039370078741" footer="0.19685039370078741"/>
  <pageSetup paperSize="9" orientation="portrait" r:id="rId1"/>
  <headerFooter alignWithMargins="0">
    <oddHeader xml:space="preserve">&amp;R&amp;9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88"/>
  <sheetViews>
    <sheetView zoomScaleNormal="100" workbookViewId="0">
      <pane ySplit="2" topLeftCell="A3" activePane="bottomLeft" state="frozen"/>
      <selection activeCell="C87" sqref="C87"/>
      <selection pane="bottomLeft" sqref="A1:A2"/>
    </sheetView>
  </sheetViews>
  <sheetFormatPr defaultRowHeight="13.5" x14ac:dyDescent="0.15"/>
  <cols>
    <col min="1" max="1" width="9.25" style="834" customWidth="1"/>
    <col min="2" max="2" width="9.25" style="834" hidden="1" customWidth="1"/>
    <col min="3" max="3" width="7.875" style="874" customWidth="1"/>
    <col min="4" max="4" width="10.25" style="874" customWidth="1"/>
    <col min="5" max="5" width="8.375" style="877" customWidth="1"/>
    <col min="6" max="6" width="7.5" style="879" customWidth="1"/>
    <col min="7" max="7" width="8.625" style="877" customWidth="1"/>
    <col min="8" max="8" width="7.25" style="879" customWidth="1"/>
    <col min="9" max="9" width="9.75" style="877" customWidth="1"/>
    <col min="10" max="10" width="7" style="877" customWidth="1"/>
    <col min="11" max="11" width="7" style="51" customWidth="1"/>
    <col min="12" max="12" width="30.375" style="51" customWidth="1"/>
    <col min="13" max="16384" width="9" style="834"/>
  </cols>
  <sheetData>
    <row r="1" spans="1:12" ht="15.95" customHeight="1" x14ac:dyDescent="0.15">
      <c r="A1" s="2234" t="s">
        <v>871</v>
      </c>
      <c r="B1" s="1232"/>
      <c r="C1" s="2236" t="s">
        <v>872</v>
      </c>
      <c r="D1" s="2238" t="s">
        <v>873</v>
      </c>
      <c r="E1" s="2239"/>
      <c r="F1" s="2239"/>
      <c r="G1" s="2239"/>
      <c r="H1" s="2239"/>
      <c r="I1" s="2239"/>
      <c r="J1" s="2239"/>
      <c r="K1" s="2239"/>
      <c r="L1" s="2240"/>
    </row>
    <row r="2" spans="1:12" ht="38.25" customHeight="1" thickBot="1" x14ac:dyDescent="0.2">
      <c r="A2" s="2235"/>
      <c r="B2" s="1233"/>
      <c r="C2" s="2237"/>
      <c r="D2" s="835" t="s">
        <v>874</v>
      </c>
      <c r="E2" s="836" t="s">
        <v>875</v>
      </c>
      <c r="F2" s="836" t="s">
        <v>876</v>
      </c>
      <c r="G2" s="836" t="s">
        <v>877</v>
      </c>
      <c r="H2" s="836" t="s">
        <v>878</v>
      </c>
      <c r="I2" s="836" t="s">
        <v>879</v>
      </c>
      <c r="J2" s="837" t="s">
        <v>880</v>
      </c>
      <c r="K2" s="835" t="s">
        <v>881</v>
      </c>
      <c r="L2" s="838" t="s">
        <v>882</v>
      </c>
    </row>
    <row r="3" spans="1:12" s="841" customFormat="1" ht="18.75" customHeight="1" x14ac:dyDescent="0.15">
      <c r="A3" s="428" t="s">
        <v>66</v>
      </c>
      <c r="B3" s="1234" t="s">
        <v>963</v>
      </c>
      <c r="C3" s="810" t="s">
        <v>33</v>
      </c>
      <c r="D3" s="839" t="s">
        <v>415</v>
      </c>
      <c r="E3" s="840">
        <v>4</v>
      </c>
      <c r="F3" s="839" t="s">
        <v>415</v>
      </c>
      <c r="G3" s="840">
        <v>470</v>
      </c>
      <c r="H3" s="839" t="s">
        <v>444</v>
      </c>
      <c r="I3" s="840">
        <v>0</v>
      </c>
      <c r="J3" s="840">
        <v>0</v>
      </c>
      <c r="K3" s="1339">
        <v>944</v>
      </c>
      <c r="L3" s="1307" t="s">
        <v>1465</v>
      </c>
    </row>
    <row r="4" spans="1:12" s="841" customFormat="1" ht="12.75" customHeight="1" x14ac:dyDescent="0.15">
      <c r="A4" s="1998" t="s">
        <v>67</v>
      </c>
      <c r="B4" s="1235"/>
      <c r="C4" s="118" t="s">
        <v>37</v>
      </c>
      <c r="D4" s="842" t="s">
        <v>415</v>
      </c>
      <c r="E4" s="843">
        <v>4</v>
      </c>
      <c r="F4" s="842" t="s">
        <v>415</v>
      </c>
      <c r="G4" s="843">
        <v>138</v>
      </c>
      <c r="H4" s="844" t="s">
        <v>415</v>
      </c>
      <c r="I4" s="843">
        <v>110</v>
      </c>
      <c r="J4" s="843">
        <v>157</v>
      </c>
      <c r="K4" s="843" t="s">
        <v>117</v>
      </c>
      <c r="L4" s="2241" t="s">
        <v>1472</v>
      </c>
    </row>
    <row r="5" spans="1:12" s="841" customFormat="1" ht="12.75" customHeight="1" x14ac:dyDescent="0.15">
      <c r="A5" s="1999"/>
      <c r="B5" s="1236"/>
      <c r="C5" s="119" t="s">
        <v>40</v>
      </c>
      <c r="D5" s="2191" t="s">
        <v>444</v>
      </c>
      <c r="E5" s="2185">
        <v>0</v>
      </c>
      <c r="F5" s="2191" t="s">
        <v>444</v>
      </c>
      <c r="G5" s="2185">
        <v>0</v>
      </c>
      <c r="H5" s="2191" t="s">
        <v>444</v>
      </c>
      <c r="I5" s="2185">
        <v>0</v>
      </c>
      <c r="J5" s="2185">
        <v>0</v>
      </c>
      <c r="K5" s="2185">
        <v>0</v>
      </c>
      <c r="L5" s="2242"/>
    </row>
    <row r="6" spans="1:12" s="841" customFormat="1" ht="12.75" customHeight="1" x14ac:dyDescent="0.15">
      <c r="A6" s="1999"/>
      <c r="B6" s="1236"/>
      <c r="C6" s="119" t="s">
        <v>41</v>
      </c>
      <c r="D6" s="2192"/>
      <c r="E6" s="2186"/>
      <c r="F6" s="2192"/>
      <c r="G6" s="2186"/>
      <c r="H6" s="2192"/>
      <c r="I6" s="2186"/>
      <c r="J6" s="2186"/>
      <c r="K6" s="2186"/>
      <c r="L6" s="2242"/>
    </row>
    <row r="7" spans="1:12" s="841" customFormat="1" ht="12.75" customHeight="1" x14ac:dyDescent="0.15">
      <c r="A7" s="1999"/>
      <c r="B7" s="1236"/>
      <c r="C7" s="119" t="s">
        <v>38</v>
      </c>
      <c r="D7" s="2192"/>
      <c r="E7" s="2186"/>
      <c r="F7" s="2192"/>
      <c r="G7" s="2186"/>
      <c r="H7" s="2192"/>
      <c r="I7" s="2186"/>
      <c r="J7" s="2186"/>
      <c r="K7" s="2186"/>
      <c r="L7" s="2242"/>
    </row>
    <row r="8" spans="1:12" s="841" customFormat="1" ht="12.75" customHeight="1" x14ac:dyDescent="0.15">
      <c r="A8" s="1999"/>
      <c r="B8" s="1236"/>
      <c r="C8" s="119" t="s">
        <v>39</v>
      </c>
      <c r="D8" s="2192"/>
      <c r="E8" s="2186"/>
      <c r="F8" s="2192"/>
      <c r="G8" s="2186"/>
      <c r="H8" s="2192"/>
      <c r="I8" s="2186"/>
      <c r="J8" s="2186"/>
      <c r="K8" s="2186"/>
      <c r="L8" s="2242"/>
    </row>
    <row r="9" spans="1:12" s="841" customFormat="1" ht="12.75" customHeight="1" x14ac:dyDescent="0.15">
      <c r="A9" s="1999"/>
      <c r="B9" s="1236"/>
      <c r="C9" s="119" t="s">
        <v>201</v>
      </c>
      <c r="D9" s="2192"/>
      <c r="E9" s="2186"/>
      <c r="F9" s="2192"/>
      <c r="G9" s="2186"/>
      <c r="H9" s="2192"/>
      <c r="I9" s="2186"/>
      <c r="J9" s="2186"/>
      <c r="K9" s="2186"/>
      <c r="L9" s="2242"/>
    </row>
    <row r="10" spans="1:12" s="841" customFormat="1" ht="12.75" customHeight="1" x14ac:dyDescent="0.15">
      <c r="A10" s="1999"/>
      <c r="B10" s="1236"/>
      <c r="C10" s="119" t="s">
        <v>202</v>
      </c>
      <c r="D10" s="2192"/>
      <c r="E10" s="2186"/>
      <c r="F10" s="2192"/>
      <c r="G10" s="2186"/>
      <c r="H10" s="2192"/>
      <c r="I10" s="2186"/>
      <c r="J10" s="2186"/>
      <c r="K10" s="2186"/>
      <c r="L10" s="2242"/>
    </row>
    <row r="11" spans="1:12" s="841" customFormat="1" ht="12.75" customHeight="1" x14ac:dyDescent="0.15">
      <c r="A11" s="1999"/>
      <c r="B11" s="1236"/>
      <c r="C11" s="119" t="s">
        <v>295</v>
      </c>
      <c r="D11" s="2192"/>
      <c r="E11" s="2186"/>
      <c r="F11" s="2192"/>
      <c r="G11" s="2186"/>
      <c r="H11" s="2192"/>
      <c r="I11" s="2186"/>
      <c r="J11" s="2186"/>
      <c r="K11" s="2186"/>
      <c r="L11" s="2242"/>
    </row>
    <row r="12" spans="1:12" s="841" customFormat="1" ht="12.75" customHeight="1" x14ac:dyDescent="0.15">
      <c r="A12" s="1999"/>
      <c r="B12" s="1236"/>
      <c r="C12" s="192" t="s">
        <v>298</v>
      </c>
      <c r="D12" s="2193"/>
      <c r="E12" s="2187"/>
      <c r="F12" s="2193"/>
      <c r="G12" s="2187"/>
      <c r="H12" s="2193"/>
      <c r="I12" s="2187"/>
      <c r="J12" s="2187"/>
      <c r="K12" s="2187"/>
      <c r="L12" s="2243"/>
    </row>
    <row r="13" spans="1:12" s="841" customFormat="1" ht="12.75" customHeight="1" x14ac:dyDescent="0.15">
      <c r="A13" s="2000"/>
      <c r="B13" s="1237"/>
      <c r="C13" s="42" t="s">
        <v>251</v>
      </c>
      <c r="D13" s="845" t="s">
        <v>1480</v>
      </c>
      <c r="E13" s="846">
        <v>4</v>
      </c>
      <c r="F13" s="845" t="s">
        <v>1480</v>
      </c>
      <c r="G13" s="846">
        <v>138</v>
      </c>
      <c r="H13" s="845" t="s">
        <v>1480</v>
      </c>
      <c r="I13" s="846">
        <v>110</v>
      </c>
      <c r="J13" s="846">
        <v>157</v>
      </c>
      <c r="K13" s="847" t="s">
        <v>50</v>
      </c>
      <c r="L13" s="1310"/>
    </row>
    <row r="14" spans="1:12" s="841" customFormat="1" ht="12.75" customHeight="1" x14ac:dyDescent="0.15">
      <c r="A14" s="2004" t="s">
        <v>68</v>
      </c>
      <c r="B14" s="1238"/>
      <c r="C14" s="120" t="s">
        <v>203</v>
      </c>
      <c r="D14" s="2197" t="s">
        <v>415</v>
      </c>
      <c r="E14" s="1264">
        <v>7</v>
      </c>
      <c r="F14" s="2197" t="s">
        <v>415</v>
      </c>
      <c r="G14" s="1264">
        <v>58</v>
      </c>
      <c r="H14" s="1267" t="s">
        <v>415</v>
      </c>
      <c r="I14" s="1264">
        <v>105</v>
      </c>
      <c r="J14" s="2200">
        <v>0</v>
      </c>
      <c r="K14" s="848">
        <v>169</v>
      </c>
      <c r="L14" s="1581" t="s">
        <v>1473</v>
      </c>
    </row>
    <row r="15" spans="1:12" s="841" customFormat="1" ht="12.75" customHeight="1" x14ac:dyDescent="0.15">
      <c r="A15" s="2005"/>
      <c r="B15" s="1239"/>
      <c r="C15" s="121" t="s">
        <v>205</v>
      </c>
      <c r="D15" s="2198"/>
      <c r="E15" s="1265">
        <v>1</v>
      </c>
      <c r="F15" s="2198"/>
      <c r="G15" s="1265">
        <v>0</v>
      </c>
      <c r="H15" s="2203" t="s">
        <v>444</v>
      </c>
      <c r="I15" s="2247">
        <v>0</v>
      </c>
      <c r="J15" s="2201"/>
      <c r="K15" s="849">
        <v>5</v>
      </c>
      <c r="L15" s="1306"/>
    </row>
    <row r="16" spans="1:12" s="841" customFormat="1" ht="12.75" customHeight="1" x14ac:dyDescent="0.15">
      <c r="A16" s="2005"/>
      <c r="B16" s="1239"/>
      <c r="C16" s="121" t="s">
        <v>284</v>
      </c>
      <c r="D16" s="2198"/>
      <c r="E16" s="1265">
        <v>1</v>
      </c>
      <c r="F16" s="2198"/>
      <c r="G16" s="1265">
        <v>81</v>
      </c>
      <c r="H16" s="2198"/>
      <c r="I16" s="2248"/>
      <c r="J16" s="2201"/>
      <c r="K16" s="849">
        <v>12</v>
      </c>
      <c r="L16" s="1311"/>
    </row>
    <row r="17" spans="1:12" s="841" customFormat="1" ht="12.75" customHeight="1" x14ac:dyDescent="0.15">
      <c r="A17" s="2005"/>
      <c r="B17" s="1239"/>
      <c r="C17" s="121" t="s">
        <v>204</v>
      </c>
      <c r="D17" s="2198"/>
      <c r="E17" s="1265">
        <v>2</v>
      </c>
      <c r="F17" s="2198"/>
      <c r="G17" s="1265">
        <v>0</v>
      </c>
      <c r="H17" s="2198"/>
      <c r="I17" s="2248"/>
      <c r="J17" s="2201"/>
      <c r="K17" s="849">
        <v>9</v>
      </c>
      <c r="L17" s="1311"/>
    </row>
    <row r="18" spans="1:12" s="841" customFormat="1" ht="12.75" customHeight="1" x14ac:dyDescent="0.15">
      <c r="A18" s="2005"/>
      <c r="B18" s="1239"/>
      <c r="C18" s="121" t="s">
        <v>252</v>
      </c>
      <c r="D18" s="2198"/>
      <c r="E18" s="1265">
        <v>1</v>
      </c>
      <c r="F18" s="2198"/>
      <c r="G18" s="1265">
        <v>0</v>
      </c>
      <c r="H18" s="2198"/>
      <c r="I18" s="2248"/>
      <c r="J18" s="2201"/>
      <c r="K18" s="1265">
        <v>0</v>
      </c>
      <c r="L18" s="1311"/>
    </row>
    <row r="19" spans="1:12" s="841" customFormat="1" ht="12.75" customHeight="1" x14ac:dyDescent="0.15">
      <c r="A19" s="2005"/>
      <c r="B19" s="1239"/>
      <c r="C19" s="196" t="s">
        <v>253</v>
      </c>
      <c r="D19" s="2199"/>
      <c r="E19" s="1266">
        <v>0</v>
      </c>
      <c r="F19" s="2199"/>
      <c r="G19" s="1266">
        <v>0</v>
      </c>
      <c r="H19" s="2199"/>
      <c r="I19" s="2249"/>
      <c r="J19" s="2202"/>
      <c r="K19" s="850">
        <v>0</v>
      </c>
      <c r="L19" s="1312"/>
    </row>
    <row r="20" spans="1:12" s="841" customFormat="1" ht="12.75" customHeight="1" x14ac:dyDescent="0.15">
      <c r="A20" s="2006"/>
      <c r="B20" s="1240"/>
      <c r="C20" s="851" t="s">
        <v>251</v>
      </c>
      <c r="D20" s="852" t="s">
        <v>887</v>
      </c>
      <c r="E20" s="1257">
        <v>12</v>
      </c>
      <c r="F20" s="1269" t="s">
        <v>887</v>
      </c>
      <c r="G20" s="853">
        <v>139</v>
      </c>
      <c r="H20" s="852" t="s">
        <v>888</v>
      </c>
      <c r="I20" s="853">
        <v>105</v>
      </c>
      <c r="J20" s="853">
        <v>0</v>
      </c>
      <c r="K20" s="853">
        <v>195</v>
      </c>
      <c r="L20" s="1328"/>
    </row>
    <row r="21" spans="1:12" s="841" customFormat="1" ht="12.75" customHeight="1" x14ac:dyDescent="0.15">
      <c r="A21" s="1998" t="s">
        <v>69</v>
      </c>
      <c r="B21" s="1235"/>
      <c r="C21" s="118" t="s">
        <v>90</v>
      </c>
      <c r="D21" s="842" t="s">
        <v>415</v>
      </c>
      <c r="E21" s="854">
        <v>2</v>
      </c>
      <c r="F21" s="2211" t="s">
        <v>444</v>
      </c>
      <c r="G21" s="2194">
        <v>0</v>
      </c>
      <c r="H21" s="2211" t="s">
        <v>444</v>
      </c>
      <c r="I21" s="2194">
        <v>0</v>
      </c>
      <c r="J21" s="2250">
        <v>0</v>
      </c>
      <c r="K21" s="1304">
        <v>48</v>
      </c>
      <c r="L21" s="1313"/>
    </row>
    <row r="22" spans="1:12" s="841" customFormat="1" ht="12.75" customHeight="1" x14ac:dyDescent="0.15">
      <c r="A22" s="1999"/>
      <c r="B22" s="1236"/>
      <c r="C22" s="119" t="s">
        <v>44</v>
      </c>
      <c r="D22" s="2191" t="s">
        <v>444</v>
      </c>
      <c r="E22" s="2212">
        <v>0</v>
      </c>
      <c r="F22" s="2192"/>
      <c r="G22" s="2195"/>
      <c r="H22" s="2192"/>
      <c r="I22" s="2195"/>
      <c r="J22" s="2186"/>
      <c r="K22" s="2185">
        <v>0</v>
      </c>
      <c r="L22" s="1314"/>
    </row>
    <row r="23" spans="1:12" s="841" customFormat="1" ht="12.75" customHeight="1" x14ac:dyDescent="0.15">
      <c r="A23" s="1999"/>
      <c r="B23" s="1236"/>
      <c r="C23" s="119" t="s">
        <v>45</v>
      </c>
      <c r="D23" s="2192"/>
      <c r="E23" s="2195"/>
      <c r="F23" s="2192"/>
      <c r="G23" s="2195"/>
      <c r="H23" s="2192"/>
      <c r="I23" s="2195"/>
      <c r="J23" s="2186"/>
      <c r="K23" s="2186"/>
      <c r="L23" s="1315"/>
    </row>
    <row r="24" spans="1:12" s="841" customFormat="1" ht="12.75" customHeight="1" x14ac:dyDescent="0.15">
      <c r="A24" s="1999"/>
      <c r="B24" s="1236"/>
      <c r="C24" s="192" t="s">
        <v>46</v>
      </c>
      <c r="D24" s="2193"/>
      <c r="E24" s="2196"/>
      <c r="F24" s="2193"/>
      <c r="G24" s="2196"/>
      <c r="H24" s="2193"/>
      <c r="I24" s="2196"/>
      <c r="J24" s="2187"/>
      <c r="K24" s="2187"/>
      <c r="L24" s="1316"/>
    </row>
    <row r="25" spans="1:12" s="841" customFormat="1" ht="12.75" customHeight="1" x14ac:dyDescent="0.15">
      <c r="A25" s="2000"/>
      <c r="B25" s="1237"/>
      <c r="C25" s="42" t="s">
        <v>251</v>
      </c>
      <c r="D25" s="855" t="s">
        <v>889</v>
      </c>
      <c r="E25" s="1262">
        <v>2</v>
      </c>
      <c r="F25" s="1582">
        <v>0</v>
      </c>
      <c r="G25" s="1262">
        <v>0</v>
      </c>
      <c r="H25" s="1582">
        <v>0</v>
      </c>
      <c r="I25" s="1262">
        <v>0</v>
      </c>
      <c r="J25" s="1262">
        <v>0</v>
      </c>
      <c r="K25" s="1262">
        <v>48</v>
      </c>
      <c r="L25" s="1310"/>
    </row>
    <row r="26" spans="1:12" s="841" customFormat="1" ht="18.75" customHeight="1" x14ac:dyDescent="0.15">
      <c r="A26" s="809" t="s">
        <v>70</v>
      </c>
      <c r="B26" s="1228"/>
      <c r="C26" s="811" t="s">
        <v>207</v>
      </c>
      <c r="D26" s="856" t="s">
        <v>415</v>
      </c>
      <c r="E26" s="853">
        <v>3</v>
      </c>
      <c r="F26" s="856" t="s">
        <v>444</v>
      </c>
      <c r="G26" s="853">
        <v>0</v>
      </c>
      <c r="H26" s="856" t="s">
        <v>415</v>
      </c>
      <c r="I26" s="853">
        <v>1</v>
      </c>
      <c r="J26" s="853">
        <v>0</v>
      </c>
      <c r="K26" s="853">
        <v>0</v>
      </c>
      <c r="L26" s="1317" t="s">
        <v>1559</v>
      </c>
    </row>
    <row r="27" spans="1:12" s="841" customFormat="1" ht="12.75" customHeight="1" x14ac:dyDescent="0.15">
      <c r="A27" s="602" t="s">
        <v>71</v>
      </c>
      <c r="B27" s="1241"/>
      <c r="C27" s="603" t="s">
        <v>208</v>
      </c>
      <c r="D27" s="1261" t="s">
        <v>415</v>
      </c>
      <c r="E27" s="1263">
        <v>0</v>
      </c>
      <c r="F27" s="1261" t="s">
        <v>444</v>
      </c>
      <c r="G27" s="1263">
        <v>0</v>
      </c>
      <c r="H27" s="1261" t="s">
        <v>415</v>
      </c>
      <c r="I27" s="1263">
        <v>51</v>
      </c>
      <c r="J27" s="1263">
        <v>0</v>
      </c>
      <c r="K27" s="1263">
        <v>575</v>
      </c>
      <c r="L27" s="1318"/>
    </row>
    <row r="28" spans="1:12" s="841" customFormat="1" ht="12.75" customHeight="1" x14ac:dyDescent="0.15">
      <c r="A28" s="2119" t="s">
        <v>72</v>
      </c>
      <c r="B28" s="1227"/>
      <c r="C28" s="120" t="s">
        <v>209</v>
      </c>
      <c r="D28" s="2222" t="s">
        <v>444</v>
      </c>
      <c r="E28" s="2200">
        <v>0</v>
      </c>
      <c r="F28" s="2222" t="s">
        <v>444</v>
      </c>
      <c r="G28" s="2200">
        <v>0</v>
      </c>
      <c r="H28" s="2222" t="s">
        <v>444</v>
      </c>
      <c r="I28" s="2200">
        <v>0</v>
      </c>
      <c r="J28" s="2244">
        <v>0</v>
      </c>
      <c r="K28" s="2197">
        <v>0</v>
      </c>
      <c r="L28" s="1319"/>
    </row>
    <row r="29" spans="1:12" s="841" customFormat="1" ht="12.75" customHeight="1" x14ac:dyDescent="0.15">
      <c r="A29" s="2120"/>
      <c r="B29" s="895"/>
      <c r="C29" s="121" t="s">
        <v>47</v>
      </c>
      <c r="D29" s="2223"/>
      <c r="E29" s="2201"/>
      <c r="F29" s="2223"/>
      <c r="G29" s="2201"/>
      <c r="H29" s="2223"/>
      <c r="I29" s="2201"/>
      <c r="J29" s="2245"/>
      <c r="K29" s="2198"/>
      <c r="L29" s="1311"/>
    </row>
    <row r="30" spans="1:12" s="841" customFormat="1" ht="12.75" customHeight="1" x14ac:dyDescent="0.15">
      <c r="A30" s="2120"/>
      <c r="B30" s="895"/>
      <c r="C30" s="196" t="s">
        <v>121</v>
      </c>
      <c r="D30" s="2224"/>
      <c r="E30" s="2202"/>
      <c r="F30" s="2224"/>
      <c r="G30" s="2202"/>
      <c r="H30" s="2224"/>
      <c r="I30" s="2202"/>
      <c r="J30" s="2246"/>
      <c r="K30" s="2199"/>
      <c r="L30" s="1320"/>
    </row>
    <row r="31" spans="1:12" s="841" customFormat="1" ht="12.75" customHeight="1" x14ac:dyDescent="0.15">
      <c r="A31" s="602" t="s">
        <v>73</v>
      </c>
      <c r="B31" s="1241"/>
      <c r="C31" s="603" t="s">
        <v>210</v>
      </c>
      <c r="D31" s="857" t="s">
        <v>415</v>
      </c>
      <c r="E31" s="847">
        <v>5</v>
      </c>
      <c r="F31" s="857" t="s">
        <v>444</v>
      </c>
      <c r="G31" s="847">
        <v>0</v>
      </c>
      <c r="H31" s="858" t="s">
        <v>415</v>
      </c>
      <c r="I31" s="859">
        <v>9</v>
      </c>
      <c r="J31" s="847">
        <v>0</v>
      </c>
      <c r="K31" s="847">
        <v>0</v>
      </c>
      <c r="L31" s="1321"/>
    </row>
    <row r="32" spans="1:12" s="841" customFormat="1" ht="12.75" customHeight="1" x14ac:dyDescent="0.15">
      <c r="A32" s="1256" t="s">
        <v>74</v>
      </c>
      <c r="B32" s="1227"/>
      <c r="C32" s="120" t="s">
        <v>211</v>
      </c>
      <c r="D32" s="860" t="s">
        <v>415</v>
      </c>
      <c r="E32" s="1257">
        <v>0</v>
      </c>
      <c r="F32" s="860" t="s">
        <v>415</v>
      </c>
      <c r="G32" s="1257">
        <v>0</v>
      </c>
      <c r="H32" s="1259" t="s">
        <v>444</v>
      </c>
      <c r="I32" s="1257">
        <v>0</v>
      </c>
      <c r="J32" s="1257">
        <v>0</v>
      </c>
      <c r="K32" s="1257">
        <v>0</v>
      </c>
      <c r="L32" s="1319"/>
    </row>
    <row r="33" spans="1:12" s="841" customFormat="1" ht="12.75" customHeight="1" x14ac:dyDescent="0.15">
      <c r="A33" s="1998" t="s">
        <v>75</v>
      </c>
      <c r="B33" s="1235"/>
      <c r="C33" s="118" t="s">
        <v>212</v>
      </c>
      <c r="D33" s="2218" t="s">
        <v>444</v>
      </c>
      <c r="E33" s="2194">
        <v>0</v>
      </c>
      <c r="F33" s="2211" t="s">
        <v>444</v>
      </c>
      <c r="G33" s="2194">
        <v>0</v>
      </c>
      <c r="H33" s="2211" t="s">
        <v>444</v>
      </c>
      <c r="I33" s="2194">
        <v>0</v>
      </c>
      <c r="J33" s="2194">
        <v>0</v>
      </c>
      <c r="K33" s="2220">
        <v>0</v>
      </c>
      <c r="L33" s="1322"/>
    </row>
    <row r="34" spans="1:12" s="841" customFormat="1" ht="12.75" customHeight="1" x14ac:dyDescent="0.15">
      <c r="A34" s="1999"/>
      <c r="B34" s="1236"/>
      <c r="C34" s="219" t="s">
        <v>34</v>
      </c>
      <c r="D34" s="2219"/>
      <c r="E34" s="2196"/>
      <c r="F34" s="2193"/>
      <c r="G34" s="2196"/>
      <c r="H34" s="2193"/>
      <c r="I34" s="2196"/>
      <c r="J34" s="2196"/>
      <c r="K34" s="2221"/>
      <c r="L34" s="1309"/>
    </row>
    <row r="35" spans="1:12" s="841" customFormat="1" ht="12.75" customHeight="1" x14ac:dyDescent="0.15">
      <c r="A35" s="2004" t="s">
        <v>76</v>
      </c>
      <c r="B35" s="1238"/>
      <c r="C35" s="120" t="s">
        <v>55</v>
      </c>
      <c r="D35" s="2197" t="s">
        <v>444</v>
      </c>
      <c r="E35" s="2200">
        <v>0</v>
      </c>
      <c r="F35" s="2197" t="s">
        <v>444</v>
      </c>
      <c r="G35" s="2200">
        <v>0</v>
      </c>
      <c r="H35" s="2197" t="s">
        <v>444</v>
      </c>
      <c r="I35" s="2200">
        <v>0</v>
      </c>
      <c r="J35" s="2200">
        <v>0</v>
      </c>
      <c r="K35" s="2200">
        <v>0</v>
      </c>
      <c r="L35" s="1323"/>
    </row>
    <row r="36" spans="1:12" s="841" customFormat="1" ht="12.75" customHeight="1" x14ac:dyDescent="0.15">
      <c r="A36" s="2005"/>
      <c r="B36" s="1239"/>
      <c r="C36" s="121" t="s">
        <v>63</v>
      </c>
      <c r="D36" s="2198"/>
      <c r="E36" s="2201"/>
      <c r="F36" s="2198"/>
      <c r="G36" s="2201"/>
      <c r="H36" s="2198"/>
      <c r="I36" s="2201"/>
      <c r="J36" s="2201"/>
      <c r="K36" s="2201"/>
      <c r="L36" s="1311"/>
    </row>
    <row r="37" spans="1:12" s="841" customFormat="1" ht="12.75" customHeight="1" x14ac:dyDescent="0.15">
      <c r="A37" s="2005"/>
      <c r="B37" s="1239"/>
      <c r="C37" s="196" t="s">
        <v>64</v>
      </c>
      <c r="D37" s="2199"/>
      <c r="E37" s="2202"/>
      <c r="F37" s="2199"/>
      <c r="G37" s="2202"/>
      <c r="H37" s="2199"/>
      <c r="I37" s="2202"/>
      <c r="J37" s="2202"/>
      <c r="K37" s="2202"/>
      <c r="L37" s="1320"/>
    </row>
    <row r="38" spans="1:12" s="841" customFormat="1" ht="12.75" customHeight="1" x14ac:dyDescent="0.15">
      <c r="A38" s="2037" t="s">
        <v>91</v>
      </c>
      <c r="B38" s="1242"/>
      <c r="C38" s="479" t="s">
        <v>56</v>
      </c>
      <c r="D38" s="861" t="s">
        <v>415</v>
      </c>
      <c r="E38" s="1584">
        <v>2</v>
      </c>
      <c r="F38" s="2207" t="s">
        <v>444</v>
      </c>
      <c r="G38" s="2204">
        <v>0</v>
      </c>
      <c r="H38" s="2207" t="s">
        <v>444</v>
      </c>
      <c r="I38" s="2204">
        <v>0</v>
      </c>
      <c r="J38" s="2204">
        <v>0</v>
      </c>
      <c r="K38" s="2204">
        <v>0</v>
      </c>
      <c r="L38" s="1324"/>
    </row>
    <row r="39" spans="1:12" s="841" customFormat="1" ht="12.75" customHeight="1" x14ac:dyDescent="0.15">
      <c r="A39" s="2038"/>
      <c r="B39" s="1243"/>
      <c r="C39" s="484" t="s">
        <v>523</v>
      </c>
      <c r="D39" s="2216" t="s">
        <v>444</v>
      </c>
      <c r="E39" s="2217">
        <v>0</v>
      </c>
      <c r="F39" s="2208"/>
      <c r="G39" s="2205"/>
      <c r="H39" s="2208"/>
      <c r="I39" s="2205"/>
      <c r="J39" s="2205"/>
      <c r="K39" s="2205"/>
      <c r="L39" s="1325"/>
    </row>
    <row r="40" spans="1:12" s="841" customFormat="1" ht="12.75" customHeight="1" x14ac:dyDescent="0.15">
      <c r="A40" s="2038"/>
      <c r="B40" s="1243"/>
      <c r="C40" s="489" t="s">
        <v>524</v>
      </c>
      <c r="D40" s="2209"/>
      <c r="E40" s="2206"/>
      <c r="F40" s="2209"/>
      <c r="G40" s="2206"/>
      <c r="H40" s="2209"/>
      <c r="I40" s="2206"/>
      <c r="J40" s="2206"/>
      <c r="K40" s="2206"/>
      <c r="L40" s="1326"/>
    </row>
    <row r="41" spans="1:12" s="841" customFormat="1" ht="12.75" customHeight="1" x14ac:dyDescent="0.15">
      <c r="A41" s="2039"/>
      <c r="B41" s="1243"/>
      <c r="C41" s="434" t="s">
        <v>251</v>
      </c>
      <c r="D41" s="858" t="s">
        <v>890</v>
      </c>
      <c r="E41" s="862">
        <v>2</v>
      </c>
      <c r="F41" s="858">
        <v>0</v>
      </c>
      <c r="G41" s="862">
        <v>0</v>
      </c>
      <c r="H41" s="858">
        <v>0</v>
      </c>
      <c r="I41" s="862">
        <v>0</v>
      </c>
      <c r="J41" s="862">
        <v>0</v>
      </c>
      <c r="K41" s="862">
        <v>0</v>
      </c>
      <c r="L41" s="1327"/>
    </row>
    <row r="42" spans="1:12" s="841" customFormat="1" ht="12.75" customHeight="1" x14ac:dyDescent="0.15">
      <c r="A42" s="2004" t="s">
        <v>77</v>
      </c>
      <c r="B42" s="1238"/>
      <c r="C42" s="120" t="s">
        <v>128</v>
      </c>
      <c r="D42" s="860" t="s">
        <v>415</v>
      </c>
      <c r="E42" s="1301">
        <v>1</v>
      </c>
      <c r="F42" s="1267" t="s">
        <v>415</v>
      </c>
      <c r="G42" s="1301">
        <v>0</v>
      </c>
      <c r="H42" s="1267" t="s">
        <v>415</v>
      </c>
      <c r="I42" s="1301">
        <v>0</v>
      </c>
      <c r="J42" s="2200">
        <v>0</v>
      </c>
      <c r="K42" s="1301">
        <v>35</v>
      </c>
      <c r="L42" s="1323"/>
    </row>
    <row r="43" spans="1:12" s="841" customFormat="1" x14ac:dyDescent="0.15">
      <c r="A43" s="2005"/>
      <c r="B43" s="1239"/>
      <c r="C43" s="121" t="s">
        <v>59</v>
      </c>
      <c r="D43" s="2203" t="s">
        <v>444</v>
      </c>
      <c r="E43" s="2210">
        <v>0</v>
      </c>
      <c r="F43" s="2231" t="s">
        <v>444</v>
      </c>
      <c r="G43" s="2210">
        <v>0</v>
      </c>
      <c r="H43" s="2203" t="s">
        <v>444</v>
      </c>
      <c r="I43" s="2210">
        <v>0</v>
      </c>
      <c r="J43" s="2201"/>
      <c r="K43" s="2213">
        <v>0</v>
      </c>
      <c r="L43" s="1306"/>
    </row>
    <row r="44" spans="1:12" s="841" customFormat="1" ht="12.75" customHeight="1" x14ac:dyDescent="0.15">
      <c r="A44" s="2005"/>
      <c r="B44" s="1239"/>
      <c r="C44" s="121" t="s">
        <v>262</v>
      </c>
      <c r="D44" s="2198"/>
      <c r="E44" s="2201"/>
      <c r="F44" s="2232"/>
      <c r="G44" s="2201"/>
      <c r="H44" s="2198"/>
      <c r="I44" s="2201"/>
      <c r="J44" s="2201"/>
      <c r="K44" s="2214"/>
      <c r="L44" s="1306"/>
    </row>
    <row r="45" spans="1:12" s="841" customFormat="1" ht="12.75" customHeight="1" x14ac:dyDescent="0.15">
      <c r="A45" s="2005"/>
      <c r="B45" s="1239"/>
      <c r="C45" s="196" t="s">
        <v>259</v>
      </c>
      <c r="D45" s="2199"/>
      <c r="E45" s="2202"/>
      <c r="F45" s="2233"/>
      <c r="G45" s="2202"/>
      <c r="H45" s="2199"/>
      <c r="I45" s="2202"/>
      <c r="J45" s="2202"/>
      <c r="K45" s="2215"/>
      <c r="L45" s="1312"/>
    </row>
    <row r="46" spans="1:12" s="841" customFormat="1" ht="12.75" customHeight="1" x14ac:dyDescent="0.15">
      <c r="A46" s="2006"/>
      <c r="B46" s="1240"/>
      <c r="C46" s="851" t="s">
        <v>251</v>
      </c>
      <c r="D46" s="852" t="s">
        <v>889</v>
      </c>
      <c r="E46" s="863">
        <v>1</v>
      </c>
      <c r="F46" s="856" t="s">
        <v>1479</v>
      </c>
      <c r="G46" s="863">
        <f>SUM(G42:G45)</f>
        <v>0</v>
      </c>
      <c r="H46" s="852" t="s">
        <v>889</v>
      </c>
      <c r="I46" s="863">
        <v>0</v>
      </c>
      <c r="J46" s="863">
        <v>0</v>
      </c>
      <c r="K46" s="863">
        <v>35</v>
      </c>
      <c r="L46" s="1328"/>
    </row>
    <row r="47" spans="1:12" s="841" customFormat="1" ht="27" x14ac:dyDescent="0.15">
      <c r="A47" s="1998" t="s">
        <v>79</v>
      </c>
      <c r="B47" s="1235"/>
      <c r="C47" s="118" t="s">
        <v>566</v>
      </c>
      <c r="D47" s="2211" t="s">
        <v>415</v>
      </c>
      <c r="E47" s="1304">
        <v>2</v>
      </c>
      <c r="F47" s="842" t="s">
        <v>415</v>
      </c>
      <c r="G47" s="1304">
        <v>0</v>
      </c>
      <c r="H47" s="2211" t="s">
        <v>444</v>
      </c>
      <c r="I47" s="2194">
        <v>0</v>
      </c>
      <c r="J47" s="2194">
        <v>0</v>
      </c>
      <c r="K47" s="2194">
        <v>0</v>
      </c>
      <c r="L47" s="1308" t="s">
        <v>1558</v>
      </c>
    </row>
    <row r="48" spans="1:12" s="841" customFormat="1" ht="18" x14ac:dyDescent="0.15">
      <c r="A48" s="1999"/>
      <c r="B48" s="1236"/>
      <c r="C48" s="119" t="s">
        <v>224</v>
      </c>
      <c r="D48" s="2192"/>
      <c r="E48" s="1305">
        <v>0</v>
      </c>
      <c r="F48" s="2191" t="s">
        <v>444</v>
      </c>
      <c r="G48" s="2212">
        <v>0</v>
      </c>
      <c r="H48" s="2192"/>
      <c r="I48" s="2195"/>
      <c r="J48" s="2195"/>
      <c r="K48" s="2195"/>
      <c r="L48" s="1314" t="s">
        <v>1226</v>
      </c>
    </row>
    <row r="49" spans="1:12" s="841" customFormat="1" ht="18" x14ac:dyDescent="0.15">
      <c r="A49" s="1999"/>
      <c r="B49" s="1236"/>
      <c r="C49" s="119" t="s">
        <v>65</v>
      </c>
      <c r="D49" s="2192"/>
      <c r="E49" s="1305">
        <v>0</v>
      </c>
      <c r="F49" s="2192"/>
      <c r="G49" s="2195"/>
      <c r="H49" s="2192"/>
      <c r="I49" s="2195"/>
      <c r="J49" s="2195"/>
      <c r="K49" s="2195"/>
      <c r="L49" s="1314" t="s">
        <v>1475</v>
      </c>
    </row>
    <row r="50" spans="1:12" s="841" customFormat="1" ht="12.75" customHeight="1" x14ac:dyDescent="0.15">
      <c r="A50" s="1999"/>
      <c r="B50" s="1236"/>
      <c r="C50" s="119" t="s">
        <v>525</v>
      </c>
      <c r="D50" s="2192"/>
      <c r="E50" s="1305">
        <v>0</v>
      </c>
      <c r="F50" s="2192"/>
      <c r="G50" s="2195"/>
      <c r="H50" s="2192"/>
      <c r="I50" s="2195"/>
      <c r="J50" s="2195"/>
      <c r="K50" s="2195"/>
      <c r="L50" s="1314" t="s">
        <v>1476</v>
      </c>
    </row>
    <row r="51" spans="1:12" s="841" customFormat="1" ht="18" x14ac:dyDescent="0.15">
      <c r="A51" s="1999"/>
      <c r="B51" s="1236"/>
      <c r="C51" s="119" t="s">
        <v>526</v>
      </c>
      <c r="D51" s="2192"/>
      <c r="E51" s="1305">
        <v>0</v>
      </c>
      <c r="F51" s="2192"/>
      <c r="G51" s="2195"/>
      <c r="H51" s="2192"/>
      <c r="I51" s="2195"/>
      <c r="J51" s="2195"/>
      <c r="K51" s="2195"/>
      <c r="L51" s="1314" t="s">
        <v>1227</v>
      </c>
    </row>
    <row r="52" spans="1:12" s="841" customFormat="1" ht="12.75" customHeight="1" x14ac:dyDescent="0.15">
      <c r="A52" s="1999"/>
      <c r="B52" s="1236"/>
      <c r="C52" s="119" t="s">
        <v>527</v>
      </c>
      <c r="D52" s="2192"/>
      <c r="E52" s="1305">
        <v>0</v>
      </c>
      <c r="F52" s="2192"/>
      <c r="G52" s="2195"/>
      <c r="H52" s="2192"/>
      <c r="I52" s="2195"/>
      <c r="J52" s="2195"/>
      <c r="K52" s="2195"/>
      <c r="L52" s="1314" t="s">
        <v>1474</v>
      </c>
    </row>
    <row r="53" spans="1:12" s="841" customFormat="1" ht="12.75" customHeight="1" x14ac:dyDescent="0.15">
      <c r="A53" s="1999"/>
      <c r="B53" s="1236"/>
      <c r="C53" s="192" t="s">
        <v>528</v>
      </c>
      <c r="D53" s="2193"/>
      <c r="E53" s="1303">
        <v>0</v>
      </c>
      <c r="F53" s="2193"/>
      <c r="G53" s="2196"/>
      <c r="H53" s="2193"/>
      <c r="I53" s="2196"/>
      <c r="J53" s="2196"/>
      <c r="K53" s="2196"/>
      <c r="L53" s="1316" t="s">
        <v>1228</v>
      </c>
    </row>
    <row r="54" spans="1:12" s="841" customFormat="1" ht="12.75" customHeight="1" x14ac:dyDescent="0.15">
      <c r="A54" s="2000"/>
      <c r="B54" s="1237"/>
      <c r="C54" s="42" t="s">
        <v>251</v>
      </c>
      <c r="D54" s="857" t="s">
        <v>1477</v>
      </c>
      <c r="E54" s="847">
        <v>2</v>
      </c>
      <c r="F54" s="857" t="s">
        <v>891</v>
      </c>
      <c r="G54" s="847">
        <f>SUM(G47:G53)</f>
        <v>0</v>
      </c>
      <c r="H54" s="857">
        <v>0</v>
      </c>
      <c r="I54" s="847">
        <v>0</v>
      </c>
      <c r="J54" s="847">
        <v>0</v>
      </c>
      <c r="K54" s="847">
        <v>0</v>
      </c>
      <c r="L54" s="1329"/>
    </row>
    <row r="55" spans="1:12" s="841" customFormat="1" ht="12.75" customHeight="1" x14ac:dyDescent="0.15">
      <c r="A55" s="2119" t="s">
        <v>80</v>
      </c>
      <c r="B55" s="1227"/>
      <c r="C55" s="120" t="s">
        <v>57</v>
      </c>
      <c r="D55" s="2197" t="s">
        <v>444</v>
      </c>
      <c r="E55" s="2200">
        <v>0</v>
      </c>
      <c r="F55" s="2197" t="s">
        <v>444</v>
      </c>
      <c r="G55" s="2200">
        <v>0</v>
      </c>
      <c r="H55" s="2197" t="s">
        <v>444</v>
      </c>
      <c r="I55" s="2200">
        <v>0</v>
      </c>
      <c r="J55" s="2200">
        <v>0</v>
      </c>
      <c r="K55" s="2200">
        <v>0</v>
      </c>
      <c r="L55" s="1323"/>
    </row>
    <row r="56" spans="1:12" s="841" customFormat="1" ht="12.75" customHeight="1" x14ac:dyDescent="0.15">
      <c r="A56" s="2120"/>
      <c r="B56" s="895"/>
      <c r="C56" s="121" t="s">
        <v>60</v>
      </c>
      <c r="D56" s="2198"/>
      <c r="E56" s="2201"/>
      <c r="F56" s="2198"/>
      <c r="G56" s="2201"/>
      <c r="H56" s="2198"/>
      <c r="I56" s="2201"/>
      <c r="J56" s="2201"/>
      <c r="K56" s="2201"/>
      <c r="L56" s="1306"/>
    </row>
    <row r="57" spans="1:12" s="841" customFormat="1" ht="12.75" customHeight="1" x14ac:dyDescent="0.15">
      <c r="A57" s="2120"/>
      <c r="B57" s="895"/>
      <c r="C57" s="121" t="s">
        <v>61</v>
      </c>
      <c r="D57" s="2198"/>
      <c r="E57" s="2201"/>
      <c r="F57" s="2198"/>
      <c r="G57" s="2201"/>
      <c r="H57" s="2198"/>
      <c r="I57" s="2201"/>
      <c r="J57" s="2201"/>
      <c r="K57" s="2201"/>
      <c r="L57" s="1311"/>
    </row>
    <row r="58" spans="1:12" s="841" customFormat="1" ht="12.75" customHeight="1" x14ac:dyDescent="0.15">
      <c r="A58" s="2120"/>
      <c r="B58" s="895"/>
      <c r="C58" s="121" t="s">
        <v>301</v>
      </c>
      <c r="D58" s="2198"/>
      <c r="E58" s="2201"/>
      <c r="F58" s="2198"/>
      <c r="G58" s="2201"/>
      <c r="H58" s="2198"/>
      <c r="I58" s="2201"/>
      <c r="J58" s="2201"/>
      <c r="K58" s="2201"/>
      <c r="L58" s="1306"/>
    </row>
    <row r="59" spans="1:12" s="841" customFormat="1" ht="12.75" customHeight="1" x14ac:dyDescent="0.15">
      <c r="A59" s="2120"/>
      <c r="B59" s="895"/>
      <c r="C59" s="121" t="s">
        <v>221</v>
      </c>
      <c r="D59" s="2198"/>
      <c r="E59" s="2201"/>
      <c r="F59" s="2198"/>
      <c r="G59" s="2201"/>
      <c r="H59" s="2198"/>
      <c r="I59" s="2201"/>
      <c r="J59" s="2201"/>
      <c r="K59" s="2201"/>
      <c r="L59" s="1311"/>
    </row>
    <row r="60" spans="1:12" s="841" customFormat="1" ht="12.75" customHeight="1" x14ac:dyDescent="0.15">
      <c r="A60" s="2120"/>
      <c r="B60" s="895"/>
      <c r="C60" s="196" t="s">
        <v>562</v>
      </c>
      <c r="D60" s="2199"/>
      <c r="E60" s="2202"/>
      <c r="F60" s="2199"/>
      <c r="G60" s="2202"/>
      <c r="H60" s="2199"/>
      <c r="I60" s="2202"/>
      <c r="J60" s="2202"/>
      <c r="K60" s="2202"/>
      <c r="L60" s="1320"/>
    </row>
    <row r="61" spans="1:12" s="841" customFormat="1" ht="12.75" customHeight="1" x14ac:dyDescent="0.15">
      <c r="A61" s="1998" t="s">
        <v>267</v>
      </c>
      <c r="B61" s="1243"/>
      <c r="C61" s="118" t="s">
        <v>35</v>
      </c>
      <c r="D61" s="2211" t="s">
        <v>1466</v>
      </c>
      <c r="E61" s="2194">
        <v>0</v>
      </c>
      <c r="F61" s="2211" t="s">
        <v>444</v>
      </c>
      <c r="G61" s="2194">
        <v>0</v>
      </c>
      <c r="H61" s="2211" t="s">
        <v>444</v>
      </c>
      <c r="I61" s="2194">
        <v>0</v>
      </c>
      <c r="J61" s="2194">
        <v>0</v>
      </c>
      <c r="K61" s="2194">
        <v>0</v>
      </c>
      <c r="L61" s="2188" t="s">
        <v>1481</v>
      </c>
    </row>
    <row r="62" spans="1:12" s="841" customFormat="1" ht="12.75" customHeight="1" x14ac:dyDescent="0.15">
      <c r="A62" s="1999"/>
      <c r="B62" s="1243"/>
      <c r="C62" s="119" t="s">
        <v>268</v>
      </c>
      <c r="D62" s="2192"/>
      <c r="E62" s="2195"/>
      <c r="F62" s="2192" t="s">
        <v>444</v>
      </c>
      <c r="G62" s="2195">
        <v>0</v>
      </c>
      <c r="H62" s="2192" t="s">
        <v>444</v>
      </c>
      <c r="I62" s="2195">
        <v>0</v>
      </c>
      <c r="J62" s="2195">
        <v>0</v>
      </c>
      <c r="K62" s="2195">
        <v>0</v>
      </c>
      <c r="L62" s="2189"/>
    </row>
    <row r="63" spans="1:12" s="841" customFormat="1" ht="12.75" customHeight="1" x14ac:dyDescent="0.15">
      <c r="A63" s="1999"/>
      <c r="B63" s="1243"/>
      <c r="C63" s="192" t="s">
        <v>240</v>
      </c>
      <c r="D63" s="2193"/>
      <c r="E63" s="2196"/>
      <c r="F63" s="2193" t="s">
        <v>444</v>
      </c>
      <c r="G63" s="2196">
        <v>0</v>
      </c>
      <c r="H63" s="2193" t="s">
        <v>444</v>
      </c>
      <c r="I63" s="2196">
        <v>0</v>
      </c>
      <c r="J63" s="2196">
        <v>0</v>
      </c>
      <c r="K63" s="2196">
        <v>0</v>
      </c>
      <c r="L63" s="2190"/>
    </row>
    <row r="64" spans="1:12" s="841" customFormat="1" ht="12.75" customHeight="1" x14ac:dyDescent="0.15">
      <c r="A64" s="2000"/>
      <c r="B64" s="1237"/>
      <c r="C64" s="42" t="s">
        <v>251</v>
      </c>
      <c r="D64" s="857" t="s">
        <v>1478</v>
      </c>
      <c r="E64" s="847">
        <v>0</v>
      </c>
      <c r="F64" s="857">
        <v>0</v>
      </c>
      <c r="G64" s="847">
        <v>0</v>
      </c>
      <c r="H64" s="857">
        <v>0</v>
      </c>
      <c r="I64" s="847">
        <v>0</v>
      </c>
      <c r="J64" s="847">
        <v>0</v>
      </c>
      <c r="K64" s="847">
        <v>0</v>
      </c>
      <c r="L64" s="1329"/>
    </row>
    <row r="65" spans="1:12" s="841" customFormat="1" x14ac:dyDescent="0.15">
      <c r="A65" s="2004" t="s">
        <v>81</v>
      </c>
      <c r="B65" s="1238"/>
      <c r="C65" s="120" t="s">
        <v>214</v>
      </c>
      <c r="D65" s="1267" t="s">
        <v>415</v>
      </c>
      <c r="E65" s="1264">
        <v>2</v>
      </c>
      <c r="F65" s="2197" t="s">
        <v>444</v>
      </c>
      <c r="G65" s="2200">
        <v>0</v>
      </c>
      <c r="H65" s="2197" t="s">
        <v>444</v>
      </c>
      <c r="I65" s="2200">
        <v>0</v>
      </c>
      <c r="J65" s="2200">
        <v>0</v>
      </c>
      <c r="K65" s="1301">
        <v>46</v>
      </c>
      <c r="L65" s="1323"/>
    </row>
    <row r="66" spans="1:12" s="841" customFormat="1" x14ac:dyDescent="0.15">
      <c r="A66" s="2005"/>
      <c r="B66" s="1239"/>
      <c r="C66" s="196" t="s">
        <v>215</v>
      </c>
      <c r="D66" s="1268" t="s">
        <v>444</v>
      </c>
      <c r="E66" s="1266">
        <v>0</v>
      </c>
      <c r="F66" s="2199"/>
      <c r="G66" s="2202"/>
      <c r="H66" s="2199"/>
      <c r="I66" s="2202"/>
      <c r="J66" s="2202">
        <v>0</v>
      </c>
      <c r="K66" s="1302">
        <v>0</v>
      </c>
      <c r="L66" s="1312"/>
    </row>
    <row r="67" spans="1:12" s="841" customFormat="1" ht="13.5" customHeight="1" x14ac:dyDescent="0.15">
      <c r="A67" s="2006"/>
      <c r="B67" s="1240"/>
      <c r="C67" s="851" t="s">
        <v>251</v>
      </c>
      <c r="D67" s="864" t="s">
        <v>892</v>
      </c>
      <c r="E67" s="1258">
        <v>2</v>
      </c>
      <c r="F67" s="1613">
        <v>0</v>
      </c>
      <c r="G67" s="1258">
        <v>0</v>
      </c>
      <c r="H67" s="1583">
        <v>0</v>
      </c>
      <c r="I67" s="1258">
        <v>0</v>
      </c>
      <c r="J67" s="1258">
        <v>0</v>
      </c>
      <c r="K67" s="1258">
        <v>46</v>
      </c>
      <c r="L67" s="1330"/>
    </row>
    <row r="68" spans="1:12" s="841" customFormat="1" ht="12" customHeight="1" x14ac:dyDescent="0.15">
      <c r="A68" s="602" t="s">
        <v>82</v>
      </c>
      <c r="B68" s="1241"/>
      <c r="C68" s="603" t="s">
        <v>216</v>
      </c>
      <c r="D68" s="845" t="s">
        <v>415</v>
      </c>
      <c r="E68" s="847">
        <v>0</v>
      </c>
      <c r="F68" s="857" t="s">
        <v>444</v>
      </c>
      <c r="G68" s="847">
        <v>0</v>
      </c>
      <c r="H68" s="845" t="s">
        <v>415</v>
      </c>
      <c r="I68" s="847">
        <v>1</v>
      </c>
      <c r="J68" s="847">
        <v>0</v>
      </c>
      <c r="K68" s="847">
        <v>0</v>
      </c>
      <c r="L68" s="1321"/>
    </row>
    <row r="69" spans="1:12" s="841" customFormat="1" ht="12" customHeight="1" x14ac:dyDescent="0.15">
      <c r="A69" s="809" t="s">
        <v>83</v>
      </c>
      <c r="B69" s="1228"/>
      <c r="C69" s="811" t="s">
        <v>36</v>
      </c>
      <c r="D69" s="1260" t="s">
        <v>444</v>
      </c>
      <c r="E69" s="1258">
        <v>0</v>
      </c>
      <c r="F69" s="1260" t="s">
        <v>444</v>
      </c>
      <c r="G69" s="1258">
        <v>0</v>
      </c>
      <c r="H69" s="1260" t="s">
        <v>444</v>
      </c>
      <c r="I69" s="1258">
        <v>0</v>
      </c>
      <c r="J69" s="1258">
        <v>0</v>
      </c>
      <c r="K69" s="1258">
        <v>0</v>
      </c>
      <c r="L69" s="1331"/>
    </row>
    <row r="70" spans="1:12" s="841" customFormat="1" ht="12" customHeight="1" x14ac:dyDescent="0.15">
      <c r="A70" s="602" t="s">
        <v>84</v>
      </c>
      <c r="B70" s="1241"/>
      <c r="C70" s="603" t="s">
        <v>260</v>
      </c>
      <c r="D70" s="845" t="s">
        <v>415</v>
      </c>
      <c r="E70" s="865">
        <v>0</v>
      </c>
      <c r="F70" s="857" t="s">
        <v>444</v>
      </c>
      <c r="G70" s="847">
        <v>0</v>
      </c>
      <c r="H70" s="857" t="s">
        <v>415</v>
      </c>
      <c r="I70" s="847">
        <v>21</v>
      </c>
      <c r="J70" s="847">
        <v>0</v>
      </c>
      <c r="K70" s="847">
        <v>0</v>
      </c>
      <c r="L70" s="1321"/>
    </row>
    <row r="71" spans="1:12" s="841" customFormat="1" ht="12" customHeight="1" x14ac:dyDescent="0.15">
      <c r="A71" s="809" t="s">
        <v>85</v>
      </c>
      <c r="B71" s="1228"/>
      <c r="C71" s="811" t="s">
        <v>263</v>
      </c>
      <c r="D71" s="1260" t="s">
        <v>415</v>
      </c>
      <c r="E71" s="1258">
        <v>2</v>
      </c>
      <c r="F71" s="1260" t="s">
        <v>415</v>
      </c>
      <c r="G71" s="1258">
        <v>0</v>
      </c>
      <c r="H71" s="1260" t="s">
        <v>444</v>
      </c>
      <c r="I71" s="1258">
        <v>0</v>
      </c>
      <c r="J71" s="1258">
        <v>0</v>
      </c>
      <c r="K71" s="1258">
        <v>0</v>
      </c>
      <c r="L71" s="1331"/>
    </row>
    <row r="72" spans="1:12" s="841" customFormat="1" ht="12" customHeight="1" x14ac:dyDescent="0.15">
      <c r="A72" s="602" t="s">
        <v>86</v>
      </c>
      <c r="B72" s="1241"/>
      <c r="C72" s="603" t="s">
        <v>261</v>
      </c>
      <c r="D72" s="857" t="s">
        <v>415</v>
      </c>
      <c r="E72" s="847">
        <v>6</v>
      </c>
      <c r="F72" s="857" t="s">
        <v>444</v>
      </c>
      <c r="G72" s="847">
        <v>0</v>
      </c>
      <c r="H72" s="857" t="s">
        <v>415</v>
      </c>
      <c r="I72" s="847">
        <v>0</v>
      </c>
      <c r="J72" s="847">
        <v>0</v>
      </c>
      <c r="K72" s="847">
        <v>0</v>
      </c>
      <c r="L72" s="1321"/>
    </row>
    <row r="73" spans="1:12" s="841" customFormat="1" ht="12" customHeight="1" x14ac:dyDescent="0.15">
      <c r="A73" s="809" t="s">
        <v>87</v>
      </c>
      <c r="B73" s="1228"/>
      <c r="C73" s="811" t="s">
        <v>218</v>
      </c>
      <c r="D73" s="1270" t="s">
        <v>415</v>
      </c>
      <c r="E73" s="1258">
        <v>2</v>
      </c>
      <c r="F73" s="1260" t="s">
        <v>444</v>
      </c>
      <c r="G73" s="1258">
        <v>0</v>
      </c>
      <c r="H73" s="1270" t="s">
        <v>415</v>
      </c>
      <c r="I73" s="1258">
        <v>12</v>
      </c>
      <c r="J73" s="1258">
        <v>0</v>
      </c>
      <c r="K73" s="1271">
        <v>0</v>
      </c>
      <c r="L73" s="1331"/>
    </row>
    <row r="74" spans="1:12" s="841" customFormat="1" ht="12" customHeight="1" x14ac:dyDescent="0.15">
      <c r="A74" s="602" t="s">
        <v>590</v>
      </c>
      <c r="B74" s="1241"/>
      <c r="C74" s="549" t="s">
        <v>583</v>
      </c>
      <c r="D74" s="857" t="s">
        <v>415</v>
      </c>
      <c r="E74" s="847">
        <v>1</v>
      </c>
      <c r="F74" s="857" t="s">
        <v>444</v>
      </c>
      <c r="G74" s="847">
        <v>0</v>
      </c>
      <c r="H74" s="857" t="s">
        <v>415</v>
      </c>
      <c r="I74" s="847">
        <v>0</v>
      </c>
      <c r="J74" s="847">
        <v>1</v>
      </c>
      <c r="K74" s="847">
        <v>0</v>
      </c>
      <c r="L74" s="1332"/>
    </row>
    <row r="75" spans="1:12" s="841" customFormat="1" ht="12" customHeight="1" x14ac:dyDescent="0.15">
      <c r="A75" s="809" t="s">
        <v>88</v>
      </c>
      <c r="B75" s="1228"/>
      <c r="C75" s="811" t="s">
        <v>254</v>
      </c>
      <c r="D75" s="856" t="s">
        <v>444</v>
      </c>
      <c r="E75" s="853">
        <v>0</v>
      </c>
      <c r="F75" s="856" t="s">
        <v>444</v>
      </c>
      <c r="G75" s="853">
        <v>0</v>
      </c>
      <c r="H75" s="856" t="s">
        <v>444</v>
      </c>
      <c r="I75" s="853">
        <v>0</v>
      </c>
      <c r="J75" s="853">
        <v>0</v>
      </c>
      <c r="K75" s="853">
        <v>0</v>
      </c>
      <c r="L75" s="1333"/>
    </row>
    <row r="76" spans="1:12" s="841" customFormat="1" ht="12" customHeight="1" x14ac:dyDescent="0.15">
      <c r="A76" s="2088" t="s">
        <v>89</v>
      </c>
      <c r="B76" s="1244"/>
      <c r="C76" s="548" t="s">
        <v>78</v>
      </c>
      <c r="D76" s="2207" t="s">
        <v>444</v>
      </c>
      <c r="E76" s="2204">
        <v>0</v>
      </c>
      <c r="F76" s="2207" t="s">
        <v>444</v>
      </c>
      <c r="G76" s="2204">
        <v>0</v>
      </c>
      <c r="H76" s="2207" t="s">
        <v>444</v>
      </c>
      <c r="I76" s="2204">
        <v>0</v>
      </c>
      <c r="J76" s="2204">
        <v>0</v>
      </c>
      <c r="K76" s="2204">
        <v>0</v>
      </c>
      <c r="L76" s="1334"/>
    </row>
    <row r="77" spans="1:12" s="841" customFormat="1" ht="12" customHeight="1" x14ac:dyDescent="0.15">
      <c r="A77" s="2089"/>
      <c r="B77" s="1245"/>
      <c r="C77" s="551" t="s">
        <v>219</v>
      </c>
      <c r="D77" s="2208"/>
      <c r="E77" s="2205">
        <v>0</v>
      </c>
      <c r="F77" s="2208" t="s">
        <v>444</v>
      </c>
      <c r="G77" s="2205">
        <v>0</v>
      </c>
      <c r="H77" s="2208" t="s">
        <v>444</v>
      </c>
      <c r="I77" s="2205">
        <v>0</v>
      </c>
      <c r="J77" s="2205">
        <v>0</v>
      </c>
      <c r="K77" s="2205">
        <v>0</v>
      </c>
      <c r="L77" s="1335"/>
    </row>
    <row r="78" spans="1:12" s="841" customFormat="1" ht="12" customHeight="1" x14ac:dyDescent="0.15">
      <c r="A78" s="2089"/>
      <c r="B78" s="1245"/>
      <c r="C78" s="906" t="s">
        <v>255</v>
      </c>
      <c r="D78" s="2209"/>
      <c r="E78" s="2206">
        <v>0</v>
      </c>
      <c r="F78" s="2209" t="s">
        <v>444</v>
      </c>
      <c r="G78" s="2206">
        <v>0</v>
      </c>
      <c r="H78" s="2209" t="s">
        <v>444</v>
      </c>
      <c r="I78" s="2206">
        <v>0</v>
      </c>
      <c r="J78" s="2206">
        <v>0</v>
      </c>
      <c r="K78" s="2206">
        <v>0</v>
      </c>
      <c r="L78" s="1336"/>
    </row>
    <row r="79" spans="1:12" s="841" customFormat="1" ht="12.75" customHeight="1" x14ac:dyDescent="0.15">
      <c r="A79" s="2119" t="s">
        <v>123</v>
      </c>
      <c r="B79" s="1227"/>
      <c r="C79" s="120" t="s">
        <v>181</v>
      </c>
      <c r="D79" s="2197" t="s">
        <v>444</v>
      </c>
      <c r="E79" s="2200">
        <v>0</v>
      </c>
      <c r="F79" s="2197" t="s">
        <v>444</v>
      </c>
      <c r="G79" s="2200">
        <v>0</v>
      </c>
      <c r="H79" s="2197" t="s">
        <v>444</v>
      </c>
      <c r="I79" s="2200">
        <v>0</v>
      </c>
      <c r="J79" s="2200">
        <v>0</v>
      </c>
      <c r="K79" s="2200">
        <v>0</v>
      </c>
      <c r="L79" s="1319"/>
    </row>
    <row r="80" spans="1:12" s="841" customFormat="1" ht="12.75" customHeight="1" x14ac:dyDescent="0.15">
      <c r="A80" s="2120"/>
      <c r="B80" s="895"/>
      <c r="C80" s="196" t="s">
        <v>182</v>
      </c>
      <c r="D80" s="2199"/>
      <c r="E80" s="2202">
        <v>0</v>
      </c>
      <c r="F80" s="2199" t="s">
        <v>444</v>
      </c>
      <c r="G80" s="2202">
        <v>0</v>
      </c>
      <c r="H80" s="2199" t="s">
        <v>444</v>
      </c>
      <c r="I80" s="2202">
        <v>0</v>
      </c>
      <c r="J80" s="2202">
        <v>0</v>
      </c>
      <c r="K80" s="2202">
        <v>0</v>
      </c>
      <c r="L80" s="1320"/>
    </row>
    <row r="81" spans="1:12" s="841" customFormat="1" ht="13.5" customHeight="1" x14ac:dyDescent="0.15">
      <c r="A81" s="2225" t="s">
        <v>893</v>
      </c>
      <c r="B81" s="2226"/>
      <c r="C81" s="2227"/>
      <c r="D81" s="866" t="s">
        <v>1482</v>
      </c>
      <c r="E81" s="865">
        <f>SUM(E13:E80)-E20-E25-E41-E46-E54-E67</f>
        <v>44</v>
      </c>
      <c r="F81" s="867" t="s">
        <v>1483</v>
      </c>
      <c r="G81" s="865">
        <f>SUM(G13:G80)-G20-G25-G41-G46-G54-G67</f>
        <v>277</v>
      </c>
      <c r="H81" s="867" t="s">
        <v>1483</v>
      </c>
      <c r="I81" s="865">
        <f>SUM(I13:I80)-I20-I25-I41-I46-I54-I67</f>
        <v>310</v>
      </c>
      <c r="J81" s="865">
        <f>SUM(J13:J80)-J20-J25-J41-J46-J54-J67</f>
        <v>158</v>
      </c>
      <c r="K81" s="865">
        <f>SUM(K13:K80)-K20-K25-K41-K46-K54-K67</f>
        <v>899</v>
      </c>
      <c r="L81" s="1337"/>
    </row>
    <row r="82" spans="1:12" s="841" customFormat="1" ht="13.5" customHeight="1" x14ac:dyDescent="0.15">
      <c r="A82" s="2228" t="s">
        <v>895</v>
      </c>
      <c r="B82" s="2229"/>
      <c r="C82" s="2230"/>
      <c r="D82" s="868" t="s">
        <v>894</v>
      </c>
      <c r="E82" s="853">
        <f>E81+E3</f>
        <v>48</v>
      </c>
      <c r="F82" s="856" t="s">
        <v>1484</v>
      </c>
      <c r="G82" s="853">
        <f>G81+G3</f>
        <v>747</v>
      </c>
      <c r="H82" s="856" t="s">
        <v>1485</v>
      </c>
      <c r="I82" s="853">
        <f t="shared" ref="I82:K82" si="0">I81+I3</f>
        <v>310</v>
      </c>
      <c r="J82" s="853">
        <f t="shared" si="0"/>
        <v>158</v>
      </c>
      <c r="K82" s="853">
        <f t="shared" si="0"/>
        <v>1843</v>
      </c>
      <c r="L82" s="1338"/>
    </row>
    <row r="83" spans="1:12" s="841" customFormat="1" ht="12" customHeight="1" thickBot="1" x14ac:dyDescent="0.2">
      <c r="A83" s="869" t="s">
        <v>58</v>
      </c>
      <c r="B83" s="1246"/>
      <c r="C83" s="870" t="s">
        <v>31</v>
      </c>
      <c r="D83" s="871" t="s">
        <v>415</v>
      </c>
      <c r="E83" s="872">
        <v>2</v>
      </c>
      <c r="F83" s="873" t="s">
        <v>415</v>
      </c>
      <c r="G83" s="872">
        <v>0</v>
      </c>
      <c r="H83" s="871" t="s">
        <v>415</v>
      </c>
      <c r="I83" s="872">
        <v>145</v>
      </c>
      <c r="J83" s="872">
        <v>0</v>
      </c>
      <c r="K83" s="872">
        <v>370</v>
      </c>
      <c r="L83" s="1585" t="s">
        <v>1486</v>
      </c>
    </row>
    <row r="84" spans="1:12" ht="15.75" customHeight="1" x14ac:dyDescent="0.15">
      <c r="E84" s="834"/>
      <c r="F84" s="875"/>
      <c r="G84" s="834"/>
      <c r="H84" s="876"/>
      <c r="I84" s="834"/>
      <c r="J84" s="834"/>
    </row>
    <row r="85" spans="1:12" ht="15.75" customHeight="1" x14ac:dyDescent="0.15">
      <c r="E85" s="834"/>
      <c r="F85" s="875"/>
      <c r="G85" s="834"/>
      <c r="H85" s="876"/>
      <c r="I85" s="834"/>
      <c r="J85" s="834"/>
    </row>
    <row r="86" spans="1:12" x14ac:dyDescent="0.15">
      <c r="E86" s="874"/>
      <c r="F86" s="874"/>
      <c r="G86" s="874"/>
      <c r="H86" s="874"/>
    </row>
    <row r="88" spans="1:12" x14ac:dyDescent="0.15">
      <c r="C88" s="878"/>
      <c r="D88" s="878"/>
    </row>
  </sheetData>
  <autoFilter ref="A2:M83"/>
  <mergeCells count="126">
    <mergeCell ref="A1:A2"/>
    <mergeCell ref="A55:A60"/>
    <mergeCell ref="A47:A54"/>
    <mergeCell ref="A42:A46"/>
    <mergeCell ref="A38:A41"/>
    <mergeCell ref="C1:C2"/>
    <mergeCell ref="D1:L1"/>
    <mergeCell ref="A4:A13"/>
    <mergeCell ref="A14:A20"/>
    <mergeCell ref="A33:A34"/>
    <mergeCell ref="L4:L12"/>
    <mergeCell ref="D22:D24"/>
    <mergeCell ref="F21:F24"/>
    <mergeCell ref="H21:H24"/>
    <mergeCell ref="E22:E24"/>
    <mergeCell ref="G21:G24"/>
    <mergeCell ref="A21:A25"/>
    <mergeCell ref="J28:J30"/>
    <mergeCell ref="I15:I19"/>
    <mergeCell ref="J14:J19"/>
    <mergeCell ref="J21:J24"/>
    <mergeCell ref="D14:D19"/>
    <mergeCell ref="F14:F19"/>
    <mergeCell ref="H15:H19"/>
    <mergeCell ref="A81:C81"/>
    <mergeCell ref="A82:C82"/>
    <mergeCell ref="A79:A80"/>
    <mergeCell ref="A76:A78"/>
    <mergeCell ref="A65:A67"/>
    <mergeCell ref="A35:A37"/>
    <mergeCell ref="A28:A30"/>
    <mergeCell ref="F48:F53"/>
    <mergeCell ref="D47:D53"/>
    <mergeCell ref="A61:A64"/>
    <mergeCell ref="D76:D78"/>
    <mergeCell ref="E76:E78"/>
    <mergeCell ref="F76:F78"/>
    <mergeCell ref="E28:E30"/>
    <mergeCell ref="F43:F45"/>
    <mergeCell ref="K22:K24"/>
    <mergeCell ref="D33:D34"/>
    <mergeCell ref="F33:F34"/>
    <mergeCell ref="E33:E34"/>
    <mergeCell ref="G33:G34"/>
    <mergeCell ref="H33:H34"/>
    <mergeCell ref="I33:I34"/>
    <mergeCell ref="J33:J34"/>
    <mergeCell ref="K33:K34"/>
    <mergeCell ref="K28:K30"/>
    <mergeCell ref="I28:I30"/>
    <mergeCell ref="D28:D30"/>
    <mergeCell ref="F28:F30"/>
    <mergeCell ref="G28:G30"/>
    <mergeCell ref="H28:H30"/>
    <mergeCell ref="I21:I24"/>
    <mergeCell ref="G38:G40"/>
    <mergeCell ref="I38:I40"/>
    <mergeCell ref="J38:J40"/>
    <mergeCell ref="K38:K40"/>
    <mergeCell ref="F38:F40"/>
    <mergeCell ref="H38:H40"/>
    <mergeCell ref="D35:D37"/>
    <mergeCell ref="E35:E37"/>
    <mergeCell ref="F35:F37"/>
    <mergeCell ref="G35:G37"/>
    <mergeCell ref="H35:H37"/>
    <mergeCell ref="I35:I37"/>
    <mergeCell ref="J35:J37"/>
    <mergeCell ref="K35:K37"/>
    <mergeCell ref="D39:D40"/>
    <mergeCell ref="E39:E40"/>
    <mergeCell ref="H43:H45"/>
    <mergeCell ref="E43:E45"/>
    <mergeCell ref="G43:G45"/>
    <mergeCell ref="I43:I45"/>
    <mergeCell ref="J42:J45"/>
    <mergeCell ref="I76:I78"/>
    <mergeCell ref="J76:J78"/>
    <mergeCell ref="K76:K78"/>
    <mergeCell ref="D61:D63"/>
    <mergeCell ref="E61:E63"/>
    <mergeCell ref="F61:F63"/>
    <mergeCell ref="G61:G63"/>
    <mergeCell ref="H61:H63"/>
    <mergeCell ref="H47:H53"/>
    <mergeCell ref="G48:G53"/>
    <mergeCell ref="K43:K45"/>
    <mergeCell ref="I79:I80"/>
    <mergeCell ref="J79:J80"/>
    <mergeCell ref="K79:K80"/>
    <mergeCell ref="F65:F66"/>
    <mergeCell ref="H65:H66"/>
    <mergeCell ref="G65:G66"/>
    <mergeCell ref="I65:I66"/>
    <mergeCell ref="J65:J66"/>
    <mergeCell ref="D79:D80"/>
    <mergeCell ref="E79:E80"/>
    <mergeCell ref="F79:F80"/>
    <mergeCell ref="G79:G80"/>
    <mergeCell ref="H79:H80"/>
    <mergeCell ref="G76:G78"/>
    <mergeCell ref="H76:H78"/>
    <mergeCell ref="I5:I12"/>
    <mergeCell ref="J5:J12"/>
    <mergeCell ref="K5:K12"/>
    <mergeCell ref="L61:L63"/>
    <mergeCell ref="D5:D12"/>
    <mergeCell ref="E5:E12"/>
    <mergeCell ref="F5:F12"/>
    <mergeCell ref="G5:G12"/>
    <mergeCell ref="H5:H12"/>
    <mergeCell ref="I61:I63"/>
    <mergeCell ref="J61:J63"/>
    <mergeCell ref="K61:K63"/>
    <mergeCell ref="I47:I53"/>
    <mergeCell ref="J47:J53"/>
    <mergeCell ref="K47:K53"/>
    <mergeCell ref="D55:D60"/>
    <mergeCell ref="E55:E60"/>
    <mergeCell ref="F55:F60"/>
    <mergeCell ref="H55:H60"/>
    <mergeCell ref="G55:G60"/>
    <mergeCell ref="I55:I60"/>
    <mergeCell ref="J55:J60"/>
    <mergeCell ref="K55:K60"/>
    <mergeCell ref="D43:D45"/>
  </mergeCells>
  <phoneticPr fontId="2"/>
  <printOptions horizontalCentered="1"/>
  <pageMargins left="0.59055118110236227" right="0.23622047244094491" top="0.47244094488188981" bottom="0.35433070866141736" header="0.27559055118110237" footer="0"/>
  <pageSetup paperSize="9" scale="76" orientation="portrait" copies="2" r:id="rId1"/>
  <headerFooter alignWithMargins="0">
    <oddHeader>&amp;C&amp;14&amp;A&amp;R&amp;9公共図書館調査付帯調査（２０２２年度）</oddHeader>
    <oddFooter>&amp;C--付1--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96"/>
  <sheetViews>
    <sheetView view="pageBreakPreview" zoomScaleNormal="100" zoomScaleSheetLayoutView="100" workbookViewId="0">
      <pane ySplit="2" topLeftCell="A3" activePane="bottomLeft" state="frozen"/>
      <selection activeCell="C87" sqref="C87"/>
      <selection pane="bottomLeft" sqref="A1:A2"/>
    </sheetView>
  </sheetViews>
  <sheetFormatPr defaultRowHeight="13.5" x14ac:dyDescent="0.15"/>
  <cols>
    <col min="1" max="1" width="9.75" style="5" customWidth="1"/>
    <col min="2" max="2" width="9.125" style="9" customWidth="1"/>
    <col min="3" max="5" width="10" style="813" customWidth="1"/>
    <col min="6" max="6" width="15.625" style="813" customWidth="1"/>
    <col min="7" max="7" width="13.625" style="813" customWidth="1"/>
    <col min="8" max="8" width="12.125" style="813" bestFit="1" customWidth="1"/>
    <col min="9" max="9" width="15.625" style="813" customWidth="1"/>
    <col min="10" max="11" width="9.25" style="813" bestFit="1" customWidth="1"/>
    <col min="12" max="16384" width="9" style="813"/>
  </cols>
  <sheetData>
    <row r="1" spans="1:11" ht="15.95" customHeight="1" x14ac:dyDescent="0.15">
      <c r="A1" s="2045" t="s">
        <v>871</v>
      </c>
      <c r="B1" s="1741" t="s">
        <v>872</v>
      </c>
      <c r="C1" s="2288" t="s">
        <v>896</v>
      </c>
      <c r="D1" s="2289"/>
      <c r="E1" s="2289"/>
      <c r="F1" s="2289"/>
      <c r="G1" s="2289"/>
      <c r="H1" s="2289"/>
      <c r="I1" s="2290"/>
    </row>
    <row r="2" spans="1:11" ht="30" customHeight="1" thickBot="1" x14ac:dyDescent="0.2">
      <c r="A2" s="2046"/>
      <c r="B2" s="1742"/>
      <c r="C2" s="880" t="s">
        <v>897</v>
      </c>
      <c r="D2" s="881" t="s">
        <v>898</v>
      </c>
      <c r="E2" s="881" t="s">
        <v>899</v>
      </c>
      <c r="F2" s="882" t="s">
        <v>900</v>
      </c>
      <c r="G2" s="881" t="s">
        <v>395</v>
      </c>
      <c r="H2" s="881" t="s">
        <v>901</v>
      </c>
      <c r="I2" s="883" t="s">
        <v>902</v>
      </c>
    </row>
    <row r="3" spans="1:11" x14ac:dyDescent="0.15">
      <c r="A3" s="428" t="s">
        <v>66</v>
      </c>
      <c r="B3" s="810" t="s">
        <v>33</v>
      </c>
      <c r="C3" s="884" t="s">
        <v>415</v>
      </c>
      <c r="D3" s="885" t="s">
        <v>385</v>
      </c>
      <c r="E3" s="885" t="s">
        <v>385</v>
      </c>
      <c r="F3" s="223">
        <v>5</v>
      </c>
      <c r="G3" s="223">
        <v>202481</v>
      </c>
      <c r="H3" s="223">
        <v>72679</v>
      </c>
      <c r="I3" s="1340" t="s">
        <v>117</v>
      </c>
      <c r="J3" s="813" t="s">
        <v>965</v>
      </c>
    </row>
    <row r="4" spans="1:11" x14ac:dyDescent="0.15">
      <c r="A4" s="1998" t="s">
        <v>67</v>
      </c>
      <c r="B4" s="118" t="s">
        <v>37</v>
      </c>
      <c r="C4" s="2280" t="s">
        <v>415</v>
      </c>
      <c r="D4" s="2263" t="s">
        <v>385</v>
      </c>
      <c r="E4" s="886" t="s">
        <v>316</v>
      </c>
      <c r="F4" s="139">
        <v>6</v>
      </c>
      <c r="G4" s="139">
        <v>305661</v>
      </c>
      <c r="H4" s="139">
        <v>145794</v>
      </c>
      <c r="I4" s="1341">
        <v>3139</v>
      </c>
      <c r="K4" s="1445"/>
    </row>
    <row r="5" spans="1:11" ht="13.5" customHeight="1" x14ac:dyDescent="0.15">
      <c r="A5" s="1999"/>
      <c r="B5" s="119" t="s">
        <v>40</v>
      </c>
      <c r="C5" s="2286"/>
      <c r="D5" s="2264"/>
      <c r="E5" s="887" t="s">
        <v>385</v>
      </c>
      <c r="F5" s="140">
        <v>2</v>
      </c>
      <c r="G5" s="140">
        <v>54074</v>
      </c>
      <c r="H5" s="1342">
        <v>23825</v>
      </c>
      <c r="I5" s="1343">
        <v>576</v>
      </c>
      <c r="K5" s="1445"/>
    </row>
    <row r="6" spans="1:11" s="5" customFormat="1" ht="13.5" customHeight="1" x14ac:dyDescent="0.15">
      <c r="A6" s="1999"/>
      <c r="B6" s="119" t="s">
        <v>41</v>
      </c>
      <c r="C6" s="2286"/>
      <c r="D6" s="2291"/>
      <c r="E6" s="2278" t="s">
        <v>316</v>
      </c>
      <c r="F6" s="140">
        <v>3</v>
      </c>
      <c r="G6" s="140">
        <v>23265</v>
      </c>
      <c r="H6" s="1342">
        <v>12138</v>
      </c>
      <c r="I6" s="1343">
        <v>182</v>
      </c>
      <c r="K6" s="1445"/>
    </row>
    <row r="7" spans="1:11" ht="13.5" customHeight="1" x14ac:dyDescent="0.15">
      <c r="A7" s="1999"/>
      <c r="B7" s="119" t="s">
        <v>38</v>
      </c>
      <c r="C7" s="2286"/>
      <c r="D7" s="887" t="s">
        <v>316</v>
      </c>
      <c r="E7" s="2264"/>
      <c r="F7" s="140">
        <v>0</v>
      </c>
      <c r="G7" s="140">
        <v>5000</v>
      </c>
      <c r="H7" s="140">
        <v>2377</v>
      </c>
      <c r="I7" s="1343">
        <v>52</v>
      </c>
      <c r="K7" s="1445"/>
    </row>
    <row r="8" spans="1:11" ht="13.5" customHeight="1" x14ac:dyDescent="0.15">
      <c r="A8" s="1999"/>
      <c r="B8" s="119" t="s">
        <v>39</v>
      </c>
      <c r="C8" s="2286"/>
      <c r="D8" s="2278" t="s">
        <v>385</v>
      </c>
      <c r="E8" s="2264"/>
      <c r="F8" s="140">
        <v>0</v>
      </c>
      <c r="G8" s="140">
        <v>12506</v>
      </c>
      <c r="H8" s="140">
        <v>6703</v>
      </c>
      <c r="I8" s="1343">
        <v>244</v>
      </c>
      <c r="K8" s="1445"/>
    </row>
    <row r="9" spans="1:11" ht="13.5" customHeight="1" x14ac:dyDescent="0.15">
      <c r="A9" s="1999"/>
      <c r="B9" s="119" t="s">
        <v>201</v>
      </c>
      <c r="C9" s="2286"/>
      <c r="D9" s="2264"/>
      <c r="E9" s="2264"/>
      <c r="F9" s="140">
        <v>0</v>
      </c>
      <c r="G9" s="140">
        <v>9544</v>
      </c>
      <c r="H9" s="140">
        <v>3506</v>
      </c>
      <c r="I9" s="1343">
        <v>29</v>
      </c>
      <c r="K9" s="1445"/>
    </row>
    <row r="10" spans="1:11" ht="13.5" customHeight="1" x14ac:dyDescent="0.15">
      <c r="A10" s="1999"/>
      <c r="B10" s="119" t="s">
        <v>202</v>
      </c>
      <c r="C10" s="2286"/>
      <c r="D10" s="2264"/>
      <c r="E10" s="2264"/>
      <c r="F10" s="140">
        <v>0</v>
      </c>
      <c r="G10" s="140">
        <v>14069</v>
      </c>
      <c r="H10" s="140">
        <v>6787</v>
      </c>
      <c r="I10" s="1343">
        <v>114</v>
      </c>
      <c r="K10" s="1445"/>
    </row>
    <row r="11" spans="1:11" ht="13.5" customHeight="1" x14ac:dyDescent="0.15">
      <c r="A11" s="1999"/>
      <c r="B11" s="119" t="s">
        <v>295</v>
      </c>
      <c r="C11" s="2286"/>
      <c r="D11" s="2264"/>
      <c r="E11" s="2264"/>
      <c r="F11" s="140">
        <v>1</v>
      </c>
      <c r="G11" s="140">
        <v>10617</v>
      </c>
      <c r="H11" s="140">
        <v>4675</v>
      </c>
      <c r="I11" s="1343">
        <v>99</v>
      </c>
      <c r="K11" s="1445"/>
    </row>
    <row r="12" spans="1:11" ht="13.5" customHeight="1" x14ac:dyDescent="0.15">
      <c r="A12" s="1999"/>
      <c r="B12" s="219" t="s">
        <v>298</v>
      </c>
      <c r="C12" s="2281"/>
      <c r="D12" s="2265"/>
      <c r="E12" s="2265"/>
      <c r="F12" s="1344">
        <v>3</v>
      </c>
      <c r="G12" s="1344">
        <v>16880</v>
      </c>
      <c r="H12" s="1344">
        <v>7606</v>
      </c>
      <c r="I12" s="1345">
        <v>126</v>
      </c>
      <c r="K12" s="1445"/>
    </row>
    <row r="13" spans="1:11" x14ac:dyDescent="0.15">
      <c r="A13" s="2000"/>
      <c r="B13" s="42" t="s">
        <v>251</v>
      </c>
      <c r="C13" s="888" t="s">
        <v>903</v>
      </c>
      <c r="D13" s="888" t="s">
        <v>904</v>
      </c>
      <c r="E13" s="1275" t="s">
        <v>905</v>
      </c>
      <c r="F13" s="339">
        <v>15</v>
      </c>
      <c r="G13" s="339">
        <v>451616</v>
      </c>
      <c r="H13" s="339">
        <v>213411</v>
      </c>
      <c r="I13" s="1346">
        <v>4561</v>
      </c>
      <c r="K13" s="1445"/>
    </row>
    <row r="14" spans="1:11" x14ac:dyDescent="0.15">
      <c r="A14" s="2004" t="s">
        <v>68</v>
      </c>
      <c r="B14" s="120" t="s">
        <v>203</v>
      </c>
      <c r="C14" s="1988" t="s">
        <v>415</v>
      </c>
      <c r="D14" s="2256" t="s">
        <v>385</v>
      </c>
      <c r="E14" s="889" t="s">
        <v>385</v>
      </c>
      <c r="F14" s="371">
        <v>5</v>
      </c>
      <c r="G14" s="1347">
        <v>162420</v>
      </c>
      <c r="H14" s="1347">
        <v>65237</v>
      </c>
      <c r="I14" s="1348">
        <v>1814</v>
      </c>
      <c r="K14" s="1445"/>
    </row>
    <row r="15" spans="1:11" s="1445" customFormat="1" x14ac:dyDescent="0.15">
      <c r="A15" s="2005"/>
      <c r="B15" s="121" t="s">
        <v>205</v>
      </c>
      <c r="C15" s="2282"/>
      <c r="D15" s="2266"/>
      <c r="E15" s="2273" t="s">
        <v>316</v>
      </c>
      <c r="F15" s="141">
        <v>5</v>
      </c>
      <c r="G15" s="141">
        <v>57890</v>
      </c>
      <c r="H15" s="141">
        <v>21054</v>
      </c>
      <c r="I15" s="1349">
        <v>636</v>
      </c>
    </row>
    <row r="16" spans="1:11" s="891" customFormat="1" x14ac:dyDescent="0.15">
      <c r="A16" s="2005"/>
      <c r="B16" s="121" t="s">
        <v>284</v>
      </c>
      <c r="C16" s="2282"/>
      <c r="D16" s="2266"/>
      <c r="E16" s="2266"/>
      <c r="F16" s="141">
        <v>4</v>
      </c>
      <c r="G16" s="141">
        <v>74210</v>
      </c>
      <c r="H16" s="141">
        <v>29733</v>
      </c>
      <c r="I16" s="1349">
        <v>518</v>
      </c>
      <c r="K16" s="1445"/>
    </row>
    <row r="17" spans="1:11" x14ac:dyDescent="0.15">
      <c r="A17" s="2005"/>
      <c r="B17" s="121" t="s">
        <v>204</v>
      </c>
      <c r="C17" s="2282"/>
      <c r="D17" s="2266"/>
      <c r="E17" s="2266"/>
      <c r="F17" s="141">
        <v>3</v>
      </c>
      <c r="G17" s="141">
        <v>54781</v>
      </c>
      <c r="H17" s="141">
        <v>21478</v>
      </c>
      <c r="I17" s="1349">
        <v>615</v>
      </c>
      <c r="K17" s="1445"/>
    </row>
    <row r="18" spans="1:11" x14ac:dyDescent="0.15">
      <c r="A18" s="2005"/>
      <c r="B18" s="121" t="s">
        <v>252</v>
      </c>
      <c r="C18" s="2282"/>
      <c r="D18" s="2266"/>
      <c r="E18" s="2266"/>
      <c r="F18" s="141">
        <v>0</v>
      </c>
      <c r="G18" s="141">
        <v>21657</v>
      </c>
      <c r="H18" s="141">
        <v>10652</v>
      </c>
      <c r="I18" s="1349">
        <v>304</v>
      </c>
      <c r="K18" s="1445"/>
    </row>
    <row r="19" spans="1:11" ht="13.5" customHeight="1" x14ac:dyDescent="0.15">
      <c r="A19" s="2005"/>
      <c r="B19" s="196" t="s">
        <v>253</v>
      </c>
      <c r="C19" s="2272"/>
      <c r="D19" s="2257"/>
      <c r="E19" s="2257"/>
      <c r="F19" s="529">
        <v>0</v>
      </c>
      <c r="G19" s="529">
        <v>34811</v>
      </c>
      <c r="H19" s="529">
        <v>12550</v>
      </c>
      <c r="I19" s="1350">
        <v>367</v>
      </c>
      <c r="K19" s="1445"/>
    </row>
    <row r="20" spans="1:11" x14ac:dyDescent="0.15">
      <c r="A20" s="2006"/>
      <c r="B20" s="851" t="s">
        <v>251</v>
      </c>
      <c r="C20" s="893" t="s">
        <v>906</v>
      </c>
      <c r="D20" s="893" t="s">
        <v>907</v>
      </c>
      <c r="E20" s="1273" t="s">
        <v>908</v>
      </c>
      <c r="F20" s="338">
        <v>17</v>
      </c>
      <c r="G20" s="338">
        <v>405769</v>
      </c>
      <c r="H20" s="338">
        <v>160704</v>
      </c>
      <c r="I20" s="1351">
        <v>4254</v>
      </c>
      <c r="K20" s="1445"/>
    </row>
    <row r="21" spans="1:11" x14ac:dyDescent="0.15">
      <c r="A21" s="1998" t="s">
        <v>69</v>
      </c>
      <c r="B21" s="118" t="s">
        <v>90</v>
      </c>
      <c r="C21" s="2280" t="s">
        <v>415</v>
      </c>
      <c r="D21" s="2263" t="s">
        <v>385</v>
      </c>
      <c r="E21" s="2263" t="s">
        <v>316</v>
      </c>
      <c r="F21" s="139">
        <v>2</v>
      </c>
      <c r="G21" s="139">
        <v>100413</v>
      </c>
      <c r="H21" s="139">
        <v>36373</v>
      </c>
      <c r="I21" s="1341">
        <v>1909</v>
      </c>
      <c r="K21" s="1445"/>
    </row>
    <row r="22" spans="1:11" x14ac:dyDescent="0.15">
      <c r="A22" s="1999"/>
      <c r="B22" s="119" t="s">
        <v>44</v>
      </c>
      <c r="C22" s="2286"/>
      <c r="D22" s="2264"/>
      <c r="E22" s="2264"/>
      <c r="F22" s="140">
        <v>1</v>
      </c>
      <c r="G22" s="140">
        <v>13034</v>
      </c>
      <c r="H22" s="140">
        <v>5520</v>
      </c>
      <c r="I22" s="2258" t="s">
        <v>636</v>
      </c>
      <c r="K22" s="1445"/>
    </row>
    <row r="23" spans="1:11" x14ac:dyDescent="0.15">
      <c r="A23" s="1999"/>
      <c r="B23" s="119" t="s">
        <v>45</v>
      </c>
      <c r="C23" s="2286"/>
      <c r="D23" s="2264"/>
      <c r="E23" s="2264"/>
      <c r="F23" s="140">
        <v>1</v>
      </c>
      <c r="G23" s="140">
        <v>21429</v>
      </c>
      <c r="H23" s="140">
        <v>8780</v>
      </c>
      <c r="I23" s="2259"/>
      <c r="K23" s="1445"/>
    </row>
    <row r="24" spans="1:11" ht="13.5" customHeight="1" x14ac:dyDescent="0.15">
      <c r="A24" s="1999"/>
      <c r="B24" s="192" t="s">
        <v>46</v>
      </c>
      <c r="C24" s="2281"/>
      <c r="D24" s="2265"/>
      <c r="E24" s="2265"/>
      <c r="F24" s="1344">
        <v>1</v>
      </c>
      <c r="G24" s="1344">
        <v>22549</v>
      </c>
      <c r="H24" s="1344">
        <v>9833</v>
      </c>
      <c r="I24" s="2260"/>
      <c r="K24" s="1445"/>
    </row>
    <row r="25" spans="1:11" x14ac:dyDescent="0.15">
      <c r="A25" s="2000"/>
      <c r="B25" s="42" t="s">
        <v>251</v>
      </c>
      <c r="C25" s="894" t="s">
        <v>909</v>
      </c>
      <c r="D25" s="894" t="s">
        <v>910</v>
      </c>
      <c r="E25" s="894">
        <v>0</v>
      </c>
      <c r="F25" s="43">
        <v>5</v>
      </c>
      <c r="G25" s="43">
        <v>157425</v>
      </c>
      <c r="H25" s="43">
        <v>60506</v>
      </c>
      <c r="I25" s="1352">
        <v>1909</v>
      </c>
      <c r="K25" s="1445"/>
    </row>
    <row r="26" spans="1:11" x14ac:dyDescent="0.15">
      <c r="A26" s="809" t="s">
        <v>70</v>
      </c>
      <c r="B26" s="811" t="s">
        <v>207</v>
      </c>
      <c r="C26" s="895" t="s">
        <v>415</v>
      </c>
      <c r="D26" s="896" t="s">
        <v>385</v>
      </c>
      <c r="E26" s="1274" t="s">
        <v>385</v>
      </c>
      <c r="F26" s="1255">
        <v>5</v>
      </c>
      <c r="G26" s="1255">
        <v>68367</v>
      </c>
      <c r="H26" s="1255">
        <v>29431</v>
      </c>
      <c r="I26" s="1353" t="s">
        <v>117</v>
      </c>
      <c r="K26" s="1445"/>
    </row>
    <row r="27" spans="1:11" x14ac:dyDescent="0.15">
      <c r="A27" s="602" t="s">
        <v>71</v>
      </c>
      <c r="B27" s="603" t="s">
        <v>208</v>
      </c>
      <c r="C27" s="603" t="s">
        <v>415</v>
      </c>
      <c r="D27" s="894" t="s">
        <v>385</v>
      </c>
      <c r="E27" s="894" t="s">
        <v>316</v>
      </c>
      <c r="F27" s="43">
        <v>0</v>
      </c>
      <c r="G27" s="43">
        <v>63708</v>
      </c>
      <c r="H27" s="43">
        <v>24644</v>
      </c>
      <c r="I27" s="1352" t="s">
        <v>117</v>
      </c>
      <c r="K27" s="1445"/>
    </row>
    <row r="28" spans="1:11" x14ac:dyDescent="0.15">
      <c r="A28" s="2004" t="s">
        <v>72</v>
      </c>
      <c r="B28" s="120" t="s">
        <v>209</v>
      </c>
      <c r="C28" s="1988" t="s">
        <v>415</v>
      </c>
      <c r="D28" s="2256" t="s">
        <v>385</v>
      </c>
      <c r="E28" s="2256" t="s">
        <v>316</v>
      </c>
      <c r="F28" s="371">
        <v>0</v>
      </c>
      <c r="G28" s="371">
        <v>65142</v>
      </c>
      <c r="H28" s="371">
        <v>24923</v>
      </c>
      <c r="I28" s="1348">
        <v>1409</v>
      </c>
      <c r="J28" s="897"/>
      <c r="K28" s="1445"/>
    </row>
    <row r="29" spans="1:11" x14ac:dyDescent="0.15">
      <c r="A29" s="2005"/>
      <c r="B29" s="121" t="s">
        <v>47</v>
      </c>
      <c r="C29" s="2282"/>
      <c r="D29" s="2266"/>
      <c r="E29" s="2266"/>
      <c r="F29" s="141">
        <v>0</v>
      </c>
      <c r="G29" s="141">
        <v>25794</v>
      </c>
      <c r="H29" s="141">
        <v>11227</v>
      </c>
      <c r="I29" s="2261" t="s">
        <v>636</v>
      </c>
      <c r="K29" s="1445"/>
    </row>
    <row r="30" spans="1:11" ht="13.5" customHeight="1" x14ac:dyDescent="0.15">
      <c r="A30" s="2005"/>
      <c r="B30" s="196" t="s">
        <v>121</v>
      </c>
      <c r="C30" s="2272"/>
      <c r="D30" s="2257"/>
      <c r="E30" s="2257"/>
      <c r="F30" s="529">
        <v>0</v>
      </c>
      <c r="G30" s="529">
        <v>20035</v>
      </c>
      <c r="H30" s="529">
        <v>7693</v>
      </c>
      <c r="I30" s="2262"/>
      <c r="K30" s="1445"/>
    </row>
    <row r="31" spans="1:11" x14ac:dyDescent="0.15">
      <c r="A31" s="2006"/>
      <c r="B31" s="851" t="s">
        <v>251</v>
      </c>
      <c r="C31" s="893" t="s">
        <v>911</v>
      </c>
      <c r="D31" s="893" t="s">
        <v>912</v>
      </c>
      <c r="E31" s="1273">
        <v>0</v>
      </c>
      <c r="F31" s="338">
        <v>0</v>
      </c>
      <c r="G31" s="338">
        <v>110971</v>
      </c>
      <c r="H31" s="338">
        <v>43843</v>
      </c>
      <c r="I31" s="1351">
        <v>1409</v>
      </c>
      <c r="K31" s="1445"/>
    </row>
    <row r="32" spans="1:11" x14ac:dyDescent="0.15">
      <c r="A32" s="602" t="s">
        <v>73</v>
      </c>
      <c r="B32" s="603" t="s">
        <v>210</v>
      </c>
      <c r="C32" s="603" t="s">
        <v>415</v>
      </c>
      <c r="D32" s="894" t="s">
        <v>385</v>
      </c>
      <c r="E32" s="894" t="s">
        <v>385</v>
      </c>
      <c r="F32" s="43">
        <v>5</v>
      </c>
      <c r="G32" s="43">
        <v>66073</v>
      </c>
      <c r="H32" s="43">
        <v>21758</v>
      </c>
      <c r="I32" s="1352">
        <v>805</v>
      </c>
      <c r="K32" s="1445"/>
    </row>
    <row r="33" spans="1:11" x14ac:dyDescent="0.15">
      <c r="A33" s="1254" t="s">
        <v>74</v>
      </c>
      <c r="B33" s="120" t="s">
        <v>211</v>
      </c>
      <c r="C33" s="120" t="s">
        <v>415</v>
      </c>
      <c r="D33" s="889" t="s">
        <v>385</v>
      </c>
      <c r="E33" s="889" t="s">
        <v>385</v>
      </c>
      <c r="F33" s="371">
        <v>7</v>
      </c>
      <c r="G33" s="371">
        <v>49731</v>
      </c>
      <c r="H33" s="371">
        <v>2729631</v>
      </c>
      <c r="I33" s="1348">
        <v>112</v>
      </c>
      <c r="K33" s="1445"/>
    </row>
    <row r="34" spans="1:11" x14ac:dyDescent="0.15">
      <c r="A34" s="1998" t="s">
        <v>75</v>
      </c>
      <c r="B34" s="118" t="s">
        <v>212</v>
      </c>
      <c r="C34" s="2280" t="s">
        <v>415</v>
      </c>
      <c r="D34" s="2263" t="s">
        <v>385</v>
      </c>
      <c r="E34" s="2263" t="s">
        <v>316</v>
      </c>
      <c r="F34" s="139">
        <v>0</v>
      </c>
      <c r="G34" s="139">
        <v>54020</v>
      </c>
      <c r="H34" s="139">
        <v>23493</v>
      </c>
      <c r="I34" s="1341">
        <v>692</v>
      </c>
      <c r="K34" s="1445"/>
    </row>
    <row r="35" spans="1:11" ht="13.5" customHeight="1" x14ac:dyDescent="0.15">
      <c r="A35" s="1999"/>
      <c r="B35" s="192" t="s">
        <v>34</v>
      </c>
      <c r="C35" s="2281"/>
      <c r="D35" s="2265"/>
      <c r="E35" s="2265"/>
      <c r="F35" s="1344">
        <v>0</v>
      </c>
      <c r="G35" s="1344">
        <v>18239</v>
      </c>
      <c r="H35" s="1344">
        <v>8616</v>
      </c>
      <c r="I35" s="1345" t="s">
        <v>636</v>
      </c>
      <c r="K35" s="1445"/>
    </row>
    <row r="36" spans="1:11" x14ac:dyDescent="0.15">
      <c r="A36" s="2000"/>
      <c r="B36" s="42" t="s">
        <v>251</v>
      </c>
      <c r="C36" s="888" t="s">
        <v>914</v>
      </c>
      <c r="D36" s="888" t="s">
        <v>914</v>
      </c>
      <c r="E36" s="1275">
        <v>0</v>
      </c>
      <c r="F36" s="339">
        <v>0</v>
      </c>
      <c r="G36" s="339">
        <v>72259</v>
      </c>
      <c r="H36" s="339">
        <v>32109</v>
      </c>
      <c r="I36" s="1346">
        <v>692</v>
      </c>
      <c r="K36" s="1445"/>
    </row>
    <row r="37" spans="1:11" x14ac:dyDescent="0.15">
      <c r="A37" s="2004" t="s">
        <v>76</v>
      </c>
      <c r="B37" s="120" t="s">
        <v>55</v>
      </c>
      <c r="C37" s="1988" t="s">
        <v>1466</v>
      </c>
      <c r="D37" s="889" t="s">
        <v>1467</v>
      </c>
      <c r="E37" s="2256" t="s">
        <v>316</v>
      </c>
      <c r="F37" s="371">
        <v>0</v>
      </c>
      <c r="G37" s="371">
        <v>30894</v>
      </c>
      <c r="H37" s="371">
        <v>0</v>
      </c>
      <c r="I37" s="1354" t="s">
        <v>117</v>
      </c>
      <c r="K37" s="1445"/>
    </row>
    <row r="38" spans="1:11" x14ac:dyDescent="0.15">
      <c r="A38" s="2005"/>
      <c r="B38" s="121" t="s">
        <v>63</v>
      </c>
      <c r="C38" s="2282"/>
      <c r="D38" s="2273" t="s">
        <v>316</v>
      </c>
      <c r="E38" s="2266"/>
      <c r="F38" s="141">
        <v>0</v>
      </c>
      <c r="G38" s="141">
        <v>17457</v>
      </c>
      <c r="H38" s="141">
        <v>0</v>
      </c>
      <c r="I38" s="2261" t="s">
        <v>636</v>
      </c>
      <c r="K38" s="1445"/>
    </row>
    <row r="39" spans="1:11" ht="13.5" customHeight="1" x14ac:dyDescent="0.15">
      <c r="A39" s="2005"/>
      <c r="B39" s="196" t="s">
        <v>64</v>
      </c>
      <c r="C39" s="2272"/>
      <c r="D39" s="2257"/>
      <c r="E39" s="2257"/>
      <c r="F39" s="529">
        <v>0</v>
      </c>
      <c r="G39" s="529">
        <v>8169</v>
      </c>
      <c r="H39" s="529">
        <v>0</v>
      </c>
      <c r="I39" s="2262"/>
      <c r="K39" s="1445"/>
    </row>
    <row r="40" spans="1:11" x14ac:dyDescent="0.15">
      <c r="A40" s="2006"/>
      <c r="B40" s="851" t="s">
        <v>251</v>
      </c>
      <c r="C40" s="900" t="s">
        <v>912</v>
      </c>
      <c r="D40" s="900" t="s">
        <v>916</v>
      </c>
      <c r="E40" s="900">
        <v>0</v>
      </c>
      <c r="F40" s="23">
        <v>0</v>
      </c>
      <c r="G40" s="23">
        <v>56520</v>
      </c>
      <c r="H40" s="23">
        <v>0</v>
      </c>
      <c r="I40" s="1355">
        <v>0</v>
      </c>
      <c r="K40" s="1445"/>
    </row>
    <row r="41" spans="1:11" x14ac:dyDescent="0.15">
      <c r="A41" s="2037" t="s">
        <v>91</v>
      </c>
      <c r="B41" s="479" t="s">
        <v>56</v>
      </c>
      <c r="C41" s="2283" t="s">
        <v>415</v>
      </c>
      <c r="D41" s="2274" t="s">
        <v>385</v>
      </c>
      <c r="E41" s="901" t="s">
        <v>385</v>
      </c>
      <c r="F41" s="1356">
        <v>2</v>
      </c>
      <c r="G41" s="1356">
        <v>33651</v>
      </c>
      <c r="H41" s="1356">
        <v>13090</v>
      </c>
      <c r="I41" s="1357">
        <v>1407</v>
      </c>
      <c r="K41" s="1445"/>
    </row>
    <row r="42" spans="1:11" x14ac:dyDescent="0.15">
      <c r="A42" s="2038"/>
      <c r="B42" s="484" t="s">
        <v>523</v>
      </c>
      <c r="C42" s="2284"/>
      <c r="D42" s="2275"/>
      <c r="E42" s="2277" t="s">
        <v>316</v>
      </c>
      <c r="F42" s="522">
        <v>0</v>
      </c>
      <c r="G42" s="522">
        <v>11556</v>
      </c>
      <c r="H42" s="522">
        <v>5581</v>
      </c>
      <c r="I42" s="1358">
        <v>270</v>
      </c>
      <c r="K42" s="1445"/>
    </row>
    <row r="43" spans="1:11" ht="13.5" customHeight="1" x14ac:dyDescent="0.15">
      <c r="A43" s="2038"/>
      <c r="B43" s="489" t="s">
        <v>524</v>
      </c>
      <c r="C43" s="2285"/>
      <c r="D43" s="2276"/>
      <c r="E43" s="2255"/>
      <c r="F43" s="1359">
        <v>0</v>
      </c>
      <c r="G43" s="1359">
        <v>10244</v>
      </c>
      <c r="H43" s="1359">
        <v>5414</v>
      </c>
      <c r="I43" s="1360">
        <v>111</v>
      </c>
      <c r="K43" s="1445"/>
    </row>
    <row r="44" spans="1:11" x14ac:dyDescent="0.15">
      <c r="A44" s="2039"/>
      <c r="B44" s="432" t="s">
        <v>251</v>
      </c>
      <c r="C44" s="902" t="s">
        <v>912</v>
      </c>
      <c r="D44" s="902" t="s">
        <v>912</v>
      </c>
      <c r="E44" s="902" t="s">
        <v>916</v>
      </c>
      <c r="F44" s="525">
        <v>2</v>
      </c>
      <c r="G44" s="525">
        <v>55451</v>
      </c>
      <c r="H44" s="525">
        <v>24085</v>
      </c>
      <c r="I44" s="1361">
        <v>1788</v>
      </c>
      <c r="K44" s="1445"/>
    </row>
    <row r="45" spans="1:11" x14ac:dyDescent="0.15">
      <c r="A45" s="2004" t="s">
        <v>77</v>
      </c>
      <c r="B45" s="120" t="s">
        <v>128</v>
      </c>
      <c r="C45" s="1988" t="s">
        <v>415</v>
      </c>
      <c r="D45" s="2256" t="s">
        <v>385</v>
      </c>
      <c r="E45" s="2256" t="s">
        <v>316</v>
      </c>
      <c r="F45" s="371">
        <v>2</v>
      </c>
      <c r="G45" s="371">
        <v>68919</v>
      </c>
      <c r="H45" s="371">
        <v>27204</v>
      </c>
      <c r="I45" s="1348">
        <v>715</v>
      </c>
      <c r="K45" s="1445"/>
    </row>
    <row r="46" spans="1:11" x14ac:dyDescent="0.15">
      <c r="A46" s="2005"/>
      <c r="B46" s="121" t="s">
        <v>59</v>
      </c>
      <c r="C46" s="2282"/>
      <c r="D46" s="2266"/>
      <c r="E46" s="2266"/>
      <c r="F46" s="141">
        <v>0</v>
      </c>
      <c r="G46" s="141">
        <v>13488</v>
      </c>
      <c r="H46" s="141">
        <v>7229</v>
      </c>
      <c r="I46" s="2261" t="s">
        <v>636</v>
      </c>
      <c r="K46" s="1445"/>
    </row>
    <row r="47" spans="1:11" x14ac:dyDescent="0.15">
      <c r="A47" s="2005"/>
      <c r="B47" s="121" t="s">
        <v>262</v>
      </c>
      <c r="C47" s="2282"/>
      <c r="D47" s="2266"/>
      <c r="E47" s="2266"/>
      <c r="F47" s="141">
        <v>0</v>
      </c>
      <c r="G47" s="141">
        <v>16077</v>
      </c>
      <c r="H47" s="141">
        <v>7016</v>
      </c>
      <c r="I47" s="2287"/>
      <c r="K47" s="1445"/>
    </row>
    <row r="48" spans="1:11" ht="13.5" customHeight="1" x14ac:dyDescent="0.15">
      <c r="A48" s="2005"/>
      <c r="B48" s="196" t="s">
        <v>259</v>
      </c>
      <c r="C48" s="2272"/>
      <c r="D48" s="2257"/>
      <c r="E48" s="2257"/>
      <c r="F48" s="529">
        <v>0</v>
      </c>
      <c r="G48" s="529">
        <v>13610</v>
      </c>
      <c r="H48" s="529">
        <v>6083</v>
      </c>
      <c r="I48" s="2262"/>
      <c r="K48" s="1445"/>
    </row>
    <row r="49" spans="1:11" x14ac:dyDescent="0.15">
      <c r="A49" s="2006"/>
      <c r="B49" s="851" t="s">
        <v>251</v>
      </c>
      <c r="C49" s="893" t="s">
        <v>909</v>
      </c>
      <c r="D49" s="893" t="s">
        <v>910</v>
      </c>
      <c r="E49" s="1273">
        <v>0</v>
      </c>
      <c r="F49" s="338">
        <v>2</v>
      </c>
      <c r="G49" s="338">
        <v>112094</v>
      </c>
      <c r="H49" s="338">
        <v>47532</v>
      </c>
      <c r="I49" s="1351">
        <v>715</v>
      </c>
      <c r="K49" s="1445"/>
    </row>
    <row r="50" spans="1:11" x14ac:dyDescent="0.15">
      <c r="A50" s="1998" t="s">
        <v>79</v>
      </c>
      <c r="B50" s="118" t="s">
        <v>917</v>
      </c>
      <c r="C50" s="2280" t="s">
        <v>415</v>
      </c>
      <c r="D50" s="2263" t="s">
        <v>385</v>
      </c>
      <c r="E50" s="886" t="s">
        <v>385</v>
      </c>
      <c r="F50" s="139">
        <v>3</v>
      </c>
      <c r="G50" s="139">
        <v>29276</v>
      </c>
      <c r="H50" s="139">
        <v>10142</v>
      </c>
      <c r="I50" s="1341">
        <v>404</v>
      </c>
      <c r="J50" s="903"/>
      <c r="K50" s="1445"/>
    </row>
    <row r="51" spans="1:11" x14ac:dyDescent="0.15">
      <c r="A51" s="1999"/>
      <c r="B51" s="119" t="s">
        <v>224</v>
      </c>
      <c r="C51" s="2286"/>
      <c r="D51" s="2264"/>
      <c r="E51" s="2278" t="s">
        <v>316</v>
      </c>
      <c r="F51" s="140">
        <v>0</v>
      </c>
      <c r="G51" s="1362">
        <v>21764</v>
      </c>
      <c r="H51" s="1363">
        <v>9207</v>
      </c>
      <c r="I51" s="1343">
        <v>204</v>
      </c>
      <c r="J51" s="903"/>
      <c r="K51" s="1445"/>
    </row>
    <row r="52" spans="1:11" ht="13.5" customHeight="1" x14ac:dyDescent="0.15">
      <c r="A52" s="1999"/>
      <c r="B52" s="119" t="s">
        <v>65</v>
      </c>
      <c r="C52" s="2286"/>
      <c r="D52" s="2264"/>
      <c r="E52" s="2264"/>
      <c r="F52" s="140">
        <v>0</v>
      </c>
      <c r="G52" s="1364">
        <v>9980</v>
      </c>
      <c r="H52" s="1363">
        <v>3893</v>
      </c>
      <c r="I52" s="1343">
        <v>174</v>
      </c>
      <c r="J52" s="5"/>
      <c r="K52" s="1445"/>
    </row>
    <row r="53" spans="1:11" ht="13.5" customHeight="1" x14ac:dyDescent="0.15">
      <c r="A53" s="1999"/>
      <c r="B53" s="119" t="s">
        <v>525</v>
      </c>
      <c r="C53" s="2286"/>
      <c r="D53" s="2264"/>
      <c r="E53" s="2264"/>
      <c r="F53" s="140">
        <v>0</v>
      </c>
      <c r="G53" s="1364">
        <v>15064</v>
      </c>
      <c r="H53" s="140">
        <v>6076</v>
      </c>
      <c r="I53" s="1343">
        <v>159</v>
      </c>
      <c r="K53" s="1445"/>
    </row>
    <row r="54" spans="1:11" ht="13.5" customHeight="1" x14ac:dyDescent="0.15">
      <c r="A54" s="1999"/>
      <c r="B54" s="119" t="s">
        <v>526</v>
      </c>
      <c r="C54" s="2286"/>
      <c r="D54" s="2264"/>
      <c r="E54" s="2264"/>
      <c r="F54" s="140">
        <v>0</v>
      </c>
      <c r="G54" s="1364">
        <v>9254</v>
      </c>
      <c r="H54" s="140">
        <v>4468</v>
      </c>
      <c r="I54" s="1343">
        <v>104</v>
      </c>
      <c r="K54" s="1445"/>
    </row>
    <row r="55" spans="1:11" ht="13.5" customHeight="1" x14ac:dyDescent="0.15">
      <c r="A55" s="1999"/>
      <c r="B55" s="119" t="s">
        <v>527</v>
      </c>
      <c r="C55" s="2286"/>
      <c r="D55" s="2264"/>
      <c r="E55" s="2264"/>
      <c r="F55" s="140">
        <v>0</v>
      </c>
      <c r="G55" s="1364">
        <v>2617</v>
      </c>
      <c r="H55" s="140">
        <v>1358</v>
      </c>
      <c r="I55" s="1343">
        <v>19</v>
      </c>
      <c r="K55" s="1445"/>
    </row>
    <row r="56" spans="1:11" ht="13.5" customHeight="1" x14ac:dyDescent="0.15">
      <c r="A56" s="1999"/>
      <c r="B56" s="192" t="s">
        <v>528</v>
      </c>
      <c r="C56" s="2281"/>
      <c r="D56" s="2265"/>
      <c r="E56" s="2265"/>
      <c r="F56" s="1344">
        <v>0</v>
      </c>
      <c r="G56" s="1365">
        <v>5041</v>
      </c>
      <c r="H56" s="1344">
        <v>2197</v>
      </c>
      <c r="I56" s="1345">
        <v>36</v>
      </c>
      <c r="K56" s="1445"/>
    </row>
    <row r="57" spans="1:11" x14ac:dyDescent="0.15">
      <c r="A57" s="2000"/>
      <c r="B57" s="42" t="s">
        <v>251</v>
      </c>
      <c r="C57" s="888" t="s">
        <v>918</v>
      </c>
      <c r="D57" s="888" t="s">
        <v>918</v>
      </c>
      <c r="E57" s="1275" t="s">
        <v>919</v>
      </c>
      <c r="F57" s="339">
        <v>3</v>
      </c>
      <c r="G57" s="339">
        <v>92996</v>
      </c>
      <c r="H57" s="339">
        <v>37341</v>
      </c>
      <c r="I57" s="1346">
        <v>1100</v>
      </c>
      <c r="K57" s="1445"/>
    </row>
    <row r="58" spans="1:11" x14ac:dyDescent="0.15">
      <c r="A58" s="2119" t="s">
        <v>80</v>
      </c>
      <c r="B58" s="120" t="s">
        <v>57</v>
      </c>
      <c r="C58" s="1988" t="s">
        <v>415</v>
      </c>
      <c r="D58" s="2256" t="s">
        <v>385</v>
      </c>
      <c r="E58" s="2256" t="s">
        <v>316</v>
      </c>
      <c r="F58" s="371">
        <v>0</v>
      </c>
      <c r="G58" s="371">
        <v>17396</v>
      </c>
      <c r="H58" s="371">
        <v>7448</v>
      </c>
      <c r="I58" s="1348">
        <v>378</v>
      </c>
      <c r="K58" s="1445"/>
    </row>
    <row r="59" spans="1:11" x14ac:dyDescent="0.15">
      <c r="A59" s="2120"/>
      <c r="B59" s="121" t="s">
        <v>60</v>
      </c>
      <c r="C59" s="2282"/>
      <c r="D59" s="2279"/>
      <c r="E59" s="2266"/>
      <c r="F59" s="141">
        <v>0</v>
      </c>
      <c r="G59" s="141">
        <v>14259</v>
      </c>
      <c r="H59" s="141">
        <v>7224</v>
      </c>
      <c r="I59" s="1349" t="s">
        <v>636</v>
      </c>
      <c r="K59" s="1445"/>
    </row>
    <row r="60" spans="1:11" x14ac:dyDescent="0.15">
      <c r="A60" s="2120"/>
      <c r="B60" s="121" t="s">
        <v>61</v>
      </c>
      <c r="C60" s="2282"/>
      <c r="D60" s="890" t="s">
        <v>316</v>
      </c>
      <c r="E60" s="2266"/>
      <c r="F60" s="141">
        <v>0</v>
      </c>
      <c r="G60" s="141">
        <v>2336</v>
      </c>
      <c r="H60" s="141">
        <v>1074</v>
      </c>
      <c r="I60" s="1349" t="s">
        <v>636</v>
      </c>
      <c r="K60" s="1445"/>
    </row>
    <row r="61" spans="1:11" x14ac:dyDescent="0.15">
      <c r="A61" s="2120"/>
      <c r="B61" s="121" t="s">
        <v>301</v>
      </c>
      <c r="C61" s="2282"/>
      <c r="D61" s="2273" t="s">
        <v>385</v>
      </c>
      <c r="E61" s="2266"/>
      <c r="F61" s="141">
        <v>0</v>
      </c>
      <c r="G61" s="141">
        <v>15977</v>
      </c>
      <c r="H61" s="141">
        <v>5769</v>
      </c>
      <c r="I61" s="1349">
        <v>0</v>
      </c>
      <c r="K61" s="1445"/>
    </row>
    <row r="62" spans="1:11" ht="13.5" customHeight="1" x14ac:dyDescent="0.15">
      <c r="A62" s="2120"/>
      <c r="B62" s="121" t="s">
        <v>221</v>
      </c>
      <c r="C62" s="2282"/>
      <c r="D62" s="2279"/>
      <c r="E62" s="2266"/>
      <c r="F62" s="141">
        <v>0</v>
      </c>
      <c r="G62" s="141">
        <v>5967</v>
      </c>
      <c r="H62" s="141">
        <v>2048</v>
      </c>
      <c r="I62" s="1349">
        <v>0</v>
      </c>
      <c r="K62" s="1445"/>
    </row>
    <row r="63" spans="1:11" x14ac:dyDescent="0.15">
      <c r="A63" s="2120"/>
      <c r="B63" s="196" t="s">
        <v>562</v>
      </c>
      <c r="C63" s="2272"/>
      <c r="D63" s="892" t="s">
        <v>316</v>
      </c>
      <c r="E63" s="2257"/>
      <c r="F63" s="529">
        <v>0</v>
      </c>
      <c r="G63" s="529">
        <v>1952</v>
      </c>
      <c r="H63" s="529">
        <v>935</v>
      </c>
      <c r="I63" s="1350" t="s">
        <v>636</v>
      </c>
      <c r="K63" s="1445"/>
    </row>
    <row r="64" spans="1:11" x14ac:dyDescent="0.15">
      <c r="A64" s="2121"/>
      <c r="B64" s="851" t="s">
        <v>251</v>
      </c>
      <c r="C64" s="900" t="s">
        <v>907</v>
      </c>
      <c r="D64" s="900" t="s">
        <v>935</v>
      </c>
      <c r="E64" s="900">
        <v>0</v>
      </c>
      <c r="F64" s="23">
        <v>0</v>
      </c>
      <c r="G64" s="23">
        <v>57887</v>
      </c>
      <c r="H64" s="23">
        <v>24498</v>
      </c>
      <c r="I64" s="1355">
        <v>378</v>
      </c>
      <c r="K64" s="1445"/>
    </row>
    <row r="65" spans="1:11" x14ac:dyDescent="0.15">
      <c r="A65" s="1998" t="s">
        <v>267</v>
      </c>
      <c r="B65" s="118" t="s">
        <v>35</v>
      </c>
      <c r="C65" s="2280" t="s">
        <v>415</v>
      </c>
      <c r="D65" s="2263" t="s">
        <v>385</v>
      </c>
      <c r="E65" s="2263" t="s">
        <v>316</v>
      </c>
      <c r="F65" s="139">
        <v>0</v>
      </c>
      <c r="G65" s="139">
        <v>45132</v>
      </c>
      <c r="H65" s="139">
        <v>20707</v>
      </c>
      <c r="I65" s="1341">
        <v>779</v>
      </c>
      <c r="K65" s="1445"/>
    </row>
    <row r="66" spans="1:11" ht="13.5" customHeight="1" x14ac:dyDescent="0.15">
      <c r="A66" s="1999"/>
      <c r="B66" s="119" t="s">
        <v>268</v>
      </c>
      <c r="C66" s="2286"/>
      <c r="D66" s="2264"/>
      <c r="E66" s="2264"/>
      <c r="F66" s="140">
        <v>0</v>
      </c>
      <c r="G66" s="1363">
        <v>27444</v>
      </c>
      <c r="H66" s="140">
        <v>12147</v>
      </c>
      <c r="I66" s="1366">
        <v>0</v>
      </c>
      <c r="K66" s="1445"/>
    </row>
    <row r="67" spans="1:11" ht="13.5" customHeight="1" x14ac:dyDescent="0.15">
      <c r="A67" s="1999"/>
      <c r="B67" s="192" t="s">
        <v>240</v>
      </c>
      <c r="C67" s="2281"/>
      <c r="D67" s="2265"/>
      <c r="E67" s="2265"/>
      <c r="F67" s="1344">
        <v>0</v>
      </c>
      <c r="G67" s="1344">
        <v>10628</v>
      </c>
      <c r="H67" s="1367">
        <v>4592</v>
      </c>
      <c r="I67" s="1368" t="s">
        <v>636</v>
      </c>
      <c r="J67" s="832"/>
      <c r="K67" s="1445"/>
    </row>
    <row r="68" spans="1:11" x14ac:dyDescent="0.15">
      <c r="A68" s="2000"/>
      <c r="B68" s="42" t="s">
        <v>251</v>
      </c>
      <c r="C68" s="888" t="s">
        <v>912</v>
      </c>
      <c r="D68" s="888" t="s">
        <v>912</v>
      </c>
      <c r="E68" s="1275">
        <v>0</v>
      </c>
      <c r="F68" s="339">
        <v>0</v>
      </c>
      <c r="G68" s="339">
        <v>83204</v>
      </c>
      <c r="H68" s="339">
        <v>37446</v>
      </c>
      <c r="I68" s="1346">
        <v>779</v>
      </c>
      <c r="K68" s="1445"/>
    </row>
    <row r="69" spans="1:11" x14ac:dyDescent="0.15">
      <c r="A69" s="2004" t="s">
        <v>81</v>
      </c>
      <c r="B69" s="120" t="s">
        <v>214</v>
      </c>
      <c r="C69" s="2267" t="s">
        <v>415</v>
      </c>
      <c r="D69" s="2251" t="s">
        <v>385</v>
      </c>
      <c r="E69" s="2251" t="s">
        <v>316</v>
      </c>
      <c r="F69" s="1369">
        <v>1</v>
      </c>
      <c r="G69" s="1369">
        <v>29033</v>
      </c>
      <c r="H69" s="1369">
        <v>11525</v>
      </c>
      <c r="I69" s="1370">
        <v>345</v>
      </c>
      <c r="K69" s="1445"/>
    </row>
    <row r="70" spans="1:11" ht="13.5" customHeight="1" x14ac:dyDescent="0.15">
      <c r="A70" s="2005"/>
      <c r="B70" s="196" t="s">
        <v>215</v>
      </c>
      <c r="C70" s="2268"/>
      <c r="D70" s="2252"/>
      <c r="E70" s="2252"/>
      <c r="F70" s="1371">
        <v>0</v>
      </c>
      <c r="G70" s="1371">
        <v>16778</v>
      </c>
      <c r="H70" s="1371">
        <v>6422</v>
      </c>
      <c r="I70" s="1372" t="s">
        <v>636</v>
      </c>
      <c r="K70" s="1445"/>
    </row>
    <row r="71" spans="1:11" ht="13.5" customHeight="1" x14ac:dyDescent="0.15">
      <c r="A71" s="2006"/>
      <c r="B71" s="851" t="s">
        <v>251</v>
      </c>
      <c r="C71" s="49" t="s">
        <v>920</v>
      </c>
      <c r="D71" s="893" t="s">
        <v>920</v>
      </c>
      <c r="E71" s="1273">
        <v>0</v>
      </c>
      <c r="F71" s="338">
        <v>1</v>
      </c>
      <c r="G71" s="338">
        <v>45811</v>
      </c>
      <c r="H71" s="338">
        <v>17947</v>
      </c>
      <c r="I71" s="1351">
        <v>345</v>
      </c>
      <c r="K71" s="1445"/>
    </row>
    <row r="72" spans="1:11" x14ac:dyDescent="0.15">
      <c r="A72" s="602" t="s">
        <v>82</v>
      </c>
      <c r="B72" s="603" t="s">
        <v>216</v>
      </c>
      <c r="C72" s="603" t="s">
        <v>415</v>
      </c>
      <c r="D72" s="894" t="s">
        <v>385</v>
      </c>
      <c r="E72" s="894" t="s">
        <v>316</v>
      </c>
      <c r="F72" s="43">
        <v>0</v>
      </c>
      <c r="G72" s="43">
        <v>37636</v>
      </c>
      <c r="H72" s="43">
        <v>14856</v>
      </c>
      <c r="I72" s="1352">
        <v>1003</v>
      </c>
      <c r="K72" s="1445"/>
    </row>
    <row r="73" spans="1:11" x14ac:dyDescent="0.15">
      <c r="A73" s="809" t="s">
        <v>83</v>
      </c>
      <c r="B73" s="811" t="s">
        <v>36</v>
      </c>
      <c r="C73" s="895" t="s">
        <v>444</v>
      </c>
      <c r="D73" s="896" t="s">
        <v>316</v>
      </c>
      <c r="E73" s="1274" t="s">
        <v>316</v>
      </c>
      <c r="F73" s="1255">
        <v>0</v>
      </c>
      <c r="G73" s="1255">
        <v>42152</v>
      </c>
      <c r="H73" s="1255">
        <v>14778</v>
      </c>
      <c r="I73" s="1353">
        <v>309</v>
      </c>
      <c r="K73" s="1445"/>
    </row>
    <row r="74" spans="1:11" x14ac:dyDescent="0.15">
      <c r="A74" s="602" t="s">
        <v>84</v>
      </c>
      <c r="B74" s="603" t="s">
        <v>260</v>
      </c>
      <c r="C74" s="603" t="s">
        <v>415</v>
      </c>
      <c r="D74" s="894" t="s">
        <v>385</v>
      </c>
      <c r="E74" s="894" t="s">
        <v>316</v>
      </c>
      <c r="F74" s="43">
        <v>0</v>
      </c>
      <c r="G74" s="43">
        <v>34754</v>
      </c>
      <c r="H74" s="43">
        <v>13453</v>
      </c>
      <c r="I74" s="1352">
        <v>720</v>
      </c>
      <c r="K74" s="1445"/>
    </row>
    <row r="75" spans="1:11" x14ac:dyDescent="0.15">
      <c r="A75" s="809" t="s">
        <v>85</v>
      </c>
      <c r="B75" s="811" t="s">
        <v>263</v>
      </c>
      <c r="C75" s="904" t="s">
        <v>415</v>
      </c>
      <c r="D75" s="905" t="s">
        <v>385</v>
      </c>
      <c r="E75" s="905" t="s">
        <v>316</v>
      </c>
      <c r="F75" s="1373">
        <v>2</v>
      </c>
      <c r="G75" s="1373">
        <v>35399</v>
      </c>
      <c r="H75" s="1373">
        <v>12807</v>
      </c>
      <c r="I75" s="1374">
        <v>215</v>
      </c>
      <c r="K75" s="1445"/>
    </row>
    <row r="76" spans="1:11" x14ac:dyDescent="0.15">
      <c r="A76" s="602" t="s">
        <v>86</v>
      </c>
      <c r="B76" s="603" t="s">
        <v>261</v>
      </c>
      <c r="C76" s="603" t="s">
        <v>415</v>
      </c>
      <c r="D76" s="894" t="s">
        <v>385</v>
      </c>
      <c r="E76" s="894" t="s">
        <v>316</v>
      </c>
      <c r="F76" s="43">
        <v>6</v>
      </c>
      <c r="G76" s="43">
        <v>22185</v>
      </c>
      <c r="H76" s="43">
        <v>14148</v>
      </c>
      <c r="I76" s="1352">
        <v>257</v>
      </c>
      <c r="K76" s="1445"/>
    </row>
    <row r="77" spans="1:11" x14ac:dyDescent="0.15">
      <c r="A77" s="809" t="s">
        <v>87</v>
      </c>
      <c r="B77" s="811" t="s">
        <v>218</v>
      </c>
      <c r="C77" s="904" t="s">
        <v>415</v>
      </c>
      <c r="D77" s="905" t="s">
        <v>385</v>
      </c>
      <c r="E77" s="905" t="s">
        <v>316</v>
      </c>
      <c r="F77" s="1373">
        <v>3</v>
      </c>
      <c r="G77" s="1373">
        <v>26469</v>
      </c>
      <c r="H77" s="1373">
        <v>11237</v>
      </c>
      <c r="I77" s="1374">
        <v>89</v>
      </c>
      <c r="K77" s="1445"/>
    </row>
    <row r="78" spans="1:11" x14ac:dyDescent="0.15">
      <c r="A78" s="602" t="s">
        <v>582</v>
      </c>
      <c r="B78" s="549" t="s">
        <v>583</v>
      </c>
      <c r="C78" s="603" t="s">
        <v>415</v>
      </c>
      <c r="D78" s="894" t="s">
        <v>385</v>
      </c>
      <c r="E78" s="894" t="s">
        <v>316</v>
      </c>
      <c r="F78" s="43">
        <v>1</v>
      </c>
      <c r="G78" s="43">
        <v>25541</v>
      </c>
      <c r="H78" s="43">
        <v>0</v>
      </c>
      <c r="I78" s="1352" t="s">
        <v>117</v>
      </c>
      <c r="K78" s="1445"/>
    </row>
    <row r="79" spans="1:11" x14ac:dyDescent="0.15">
      <c r="A79" s="809" t="s">
        <v>88</v>
      </c>
      <c r="B79" s="811" t="s">
        <v>254</v>
      </c>
      <c r="C79" s="811" t="s">
        <v>415</v>
      </c>
      <c r="D79" s="900" t="s">
        <v>385</v>
      </c>
      <c r="E79" s="900" t="s">
        <v>316</v>
      </c>
      <c r="F79" s="23">
        <v>6</v>
      </c>
      <c r="G79" s="23">
        <v>19448</v>
      </c>
      <c r="H79" s="23">
        <v>7718</v>
      </c>
      <c r="I79" s="1355">
        <v>184</v>
      </c>
      <c r="K79" s="1445"/>
    </row>
    <row r="80" spans="1:11" x14ac:dyDescent="0.15">
      <c r="A80" s="2088" t="s">
        <v>89</v>
      </c>
      <c r="B80" s="548" t="s">
        <v>78</v>
      </c>
      <c r="C80" s="2269" t="s">
        <v>415</v>
      </c>
      <c r="D80" s="2253" t="s">
        <v>385</v>
      </c>
      <c r="E80" s="2253" t="s">
        <v>316</v>
      </c>
      <c r="F80" s="588">
        <v>0</v>
      </c>
      <c r="G80" s="588">
        <v>14412</v>
      </c>
      <c r="H80" s="588">
        <v>6880</v>
      </c>
      <c r="I80" s="1375">
        <v>269</v>
      </c>
      <c r="K80" s="1445"/>
    </row>
    <row r="81" spans="1:11" x14ac:dyDescent="0.15">
      <c r="A81" s="2089"/>
      <c r="B81" s="551" t="s">
        <v>219</v>
      </c>
      <c r="C81" s="2270"/>
      <c r="D81" s="2254"/>
      <c r="E81" s="2254"/>
      <c r="F81" s="1363">
        <v>0</v>
      </c>
      <c r="G81" s="1363">
        <v>19463</v>
      </c>
      <c r="H81" s="1363">
        <v>8982</v>
      </c>
      <c r="I81" s="1366" t="s">
        <v>636</v>
      </c>
      <c r="K81" s="1445"/>
    </row>
    <row r="82" spans="1:11" ht="13.5" customHeight="1" x14ac:dyDescent="0.15">
      <c r="A82" s="2089"/>
      <c r="B82" s="906" t="s">
        <v>255</v>
      </c>
      <c r="C82" s="2271"/>
      <c r="D82" s="2255"/>
      <c r="E82" s="2255"/>
      <c r="F82" s="1384">
        <v>1.5</v>
      </c>
      <c r="G82" s="1367">
        <v>24468</v>
      </c>
      <c r="H82" s="1367">
        <v>0</v>
      </c>
      <c r="I82" s="1368">
        <v>0</v>
      </c>
      <c r="K82" s="1445"/>
    </row>
    <row r="83" spans="1:11" ht="13.5" customHeight="1" x14ac:dyDescent="0.15">
      <c r="A83" s="2090"/>
      <c r="B83" s="907" t="s">
        <v>251</v>
      </c>
      <c r="C83" s="908" t="s">
        <v>912</v>
      </c>
      <c r="D83" s="908" t="s">
        <v>912</v>
      </c>
      <c r="E83" s="1272">
        <v>0</v>
      </c>
      <c r="F83" s="1385">
        <v>1.5</v>
      </c>
      <c r="G83" s="1376">
        <v>58343</v>
      </c>
      <c r="H83" s="1376">
        <v>15862</v>
      </c>
      <c r="I83" s="1377">
        <v>269</v>
      </c>
      <c r="K83" s="1445"/>
    </row>
    <row r="84" spans="1:11" s="4" customFormat="1" ht="13.5" customHeight="1" x14ac:dyDescent="0.15">
      <c r="A84" s="2119" t="s">
        <v>123</v>
      </c>
      <c r="B84" s="120" t="s">
        <v>181</v>
      </c>
      <c r="C84" s="1988" t="s">
        <v>415</v>
      </c>
      <c r="D84" s="2256" t="s">
        <v>385</v>
      </c>
      <c r="E84" s="2256" t="s">
        <v>316</v>
      </c>
      <c r="F84" s="371">
        <v>0</v>
      </c>
      <c r="G84" s="371">
        <v>10390</v>
      </c>
      <c r="H84" s="371">
        <v>3519</v>
      </c>
      <c r="I84" s="1348">
        <v>288</v>
      </c>
      <c r="K84" s="1445"/>
    </row>
    <row r="85" spans="1:11" s="4" customFormat="1" ht="13.5" customHeight="1" x14ac:dyDescent="0.15">
      <c r="A85" s="2120"/>
      <c r="B85" s="196" t="s">
        <v>182</v>
      </c>
      <c r="C85" s="2272"/>
      <c r="D85" s="2257"/>
      <c r="E85" s="2257"/>
      <c r="F85" s="1378">
        <v>0</v>
      </c>
      <c r="G85" s="1378">
        <v>9161</v>
      </c>
      <c r="H85" s="1378">
        <v>3253</v>
      </c>
      <c r="I85" s="1379" t="s">
        <v>636</v>
      </c>
      <c r="K85" s="1445"/>
    </row>
    <row r="86" spans="1:11" s="4" customFormat="1" ht="13.5" customHeight="1" x14ac:dyDescent="0.15">
      <c r="A86" s="2121"/>
      <c r="B86" s="909" t="s">
        <v>251</v>
      </c>
      <c r="C86" s="910" t="s">
        <v>921</v>
      </c>
      <c r="D86" s="910" t="s">
        <v>921</v>
      </c>
      <c r="E86" s="1273">
        <v>0</v>
      </c>
      <c r="F86" s="338">
        <v>0</v>
      </c>
      <c r="G86" s="338">
        <v>19551</v>
      </c>
      <c r="H86" s="338">
        <v>6772</v>
      </c>
      <c r="I86" s="1351">
        <v>288</v>
      </c>
      <c r="K86" s="1445"/>
    </row>
    <row r="87" spans="1:11" s="4" customFormat="1" ht="13.5" customHeight="1" x14ac:dyDescent="0.15">
      <c r="A87" s="2225" t="s">
        <v>893</v>
      </c>
      <c r="B87" s="2227"/>
      <c r="C87" s="911" t="s">
        <v>1468</v>
      </c>
      <c r="D87" s="912" t="s">
        <v>1469</v>
      </c>
      <c r="E87" s="912" t="s">
        <v>1471</v>
      </c>
      <c r="F87" s="1614">
        <v>81.5</v>
      </c>
      <c r="G87" s="554">
        <v>2271360</v>
      </c>
      <c r="H87" s="554">
        <v>3616517</v>
      </c>
      <c r="I87" s="1380">
        <v>22181</v>
      </c>
    </row>
    <row r="88" spans="1:11" s="4" customFormat="1" ht="13.5" customHeight="1" x14ac:dyDescent="0.15">
      <c r="A88" s="2228" t="s">
        <v>895</v>
      </c>
      <c r="B88" s="2230"/>
      <c r="C88" s="913" t="s">
        <v>922</v>
      </c>
      <c r="D88" s="896" t="s">
        <v>1470</v>
      </c>
      <c r="E88" s="1274" t="s">
        <v>923</v>
      </c>
      <c r="F88" s="1615">
        <v>86.5</v>
      </c>
      <c r="G88" s="1255">
        <v>2473841</v>
      </c>
      <c r="H88" s="1255">
        <v>3689196</v>
      </c>
      <c r="I88" s="1381">
        <v>22181</v>
      </c>
    </row>
    <row r="89" spans="1:11" ht="13.5" customHeight="1" thickBot="1" x14ac:dyDescent="0.2">
      <c r="A89" s="914" t="s">
        <v>58</v>
      </c>
      <c r="B89" s="915" t="s">
        <v>31</v>
      </c>
      <c r="C89" s="870" t="s">
        <v>415</v>
      </c>
      <c r="D89" s="916" t="s">
        <v>385</v>
      </c>
      <c r="E89" s="916" t="s">
        <v>385</v>
      </c>
      <c r="F89" s="1382">
        <v>4</v>
      </c>
      <c r="G89" s="1382">
        <v>27658</v>
      </c>
      <c r="H89" s="1382">
        <v>10339</v>
      </c>
      <c r="I89" s="1383">
        <v>152</v>
      </c>
    </row>
    <row r="90" spans="1:11" ht="12" customHeight="1" x14ac:dyDescent="0.15">
      <c r="A90" s="22"/>
    </row>
    <row r="93" spans="1:11" x14ac:dyDescent="0.15">
      <c r="B93" s="22"/>
    </row>
    <row r="94" spans="1:11" x14ac:dyDescent="0.15">
      <c r="B94" s="22"/>
      <c r="F94" s="917"/>
      <c r="G94" s="340"/>
      <c r="H94" s="340"/>
      <c r="I94" s="340"/>
    </row>
    <row r="95" spans="1:11" x14ac:dyDescent="0.15">
      <c r="B95" s="22"/>
      <c r="F95" s="917"/>
      <c r="G95" s="340"/>
      <c r="H95" s="340"/>
      <c r="I95" s="340"/>
    </row>
    <row r="96" spans="1:11" x14ac:dyDescent="0.15">
      <c r="F96" s="918"/>
      <c r="G96" s="919"/>
      <c r="H96" s="340"/>
      <c r="I96" s="340"/>
    </row>
  </sheetData>
  <autoFilter ref="A2:J89"/>
  <mergeCells count="67">
    <mergeCell ref="I46:I48"/>
    <mergeCell ref="C1:I1"/>
    <mergeCell ref="A1:A2"/>
    <mergeCell ref="B1:B2"/>
    <mergeCell ref="A21:A25"/>
    <mergeCell ref="A28:A31"/>
    <mergeCell ref="A4:A13"/>
    <mergeCell ref="A14:A20"/>
    <mergeCell ref="C4:C12"/>
    <mergeCell ref="C14:C19"/>
    <mergeCell ref="C21:C24"/>
    <mergeCell ref="C28:C30"/>
    <mergeCell ref="D4:D6"/>
    <mergeCell ref="D8:D12"/>
    <mergeCell ref="E6:E12"/>
    <mergeCell ref="D14:D19"/>
    <mergeCell ref="E15:E19"/>
    <mergeCell ref="A58:A64"/>
    <mergeCell ref="A65:A68"/>
    <mergeCell ref="A50:A57"/>
    <mergeCell ref="A34:A36"/>
    <mergeCell ref="A37:A40"/>
    <mergeCell ref="A41:A44"/>
    <mergeCell ref="A45:A49"/>
    <mergeCell ref="C34:C35"/>
    <mergeCell ref="C37:C39"/>
    <mergeCell ref="C41:C43"/>
    <mergeCell ref="C45:C48"/>
    <mergeCell ref="C50:C56"/>
    <mergeCell ref="C58:C63"/>
    <mergeCell ref="C65:C67"/>
    <mergeCell ref="A87:B87"/>
    <mergeCell ref="A88:B88"/>
    <mergeCell ref="A69:A71"/>
    <mergeCell ref="A80:A83"/>
    <mergeCell ref="A84:A86"/>
    <mergeCell ref="C69:C70"/>
    <mergeCell ref="C80:C82"/>
    <mergeCell ref="C84:C85"/>
    <mergeCell ref="D38:D39"/>
    <mergeCell ref="E37:E39"/>
    <mergeCell ref="D41:D43"/>
    <mergeCell ref="E42:E43"/>
    <mergeCell ref="D45:D48"/>
    <mergeCell ref="E45:E48"/>
    <mergeCell ref="E51:E56"/>
    <mergeCell ref="D50:D56"/>
    <mergeCell ref="D58:D59"/>
    <mergeCell ref="D61:D62"/>
    <mergeCell ref="E58:E63"/>
    <mergeCell ref="D65:D67"/>
    <mergeCell ref="E65:E67"/>
    <mergeCell ref="I22:I24"/>
    <mergeCell ref="I29:I30"/>
    <mergeCell ref="I38:I39"/>
    <mergeCell ref="D21:D24"/>
    <mergeCell ref="E21:E24"/>
    <mergeCell ref="E28:E30"/>
    <mergeCell ref="D28:D30"/>
    <mergeCell ref="D34:D35"/>
    <mergeCell ref="E34:E35"/>
    <mergeCell ref="D69:D70"/>
    <mergeCell ref="E69:E70"/>
    <mergeCell ref="D80:D82"/>
    <mergeCell ref="E80:E82"/>
    <mergeCell ref="D84:D85"/>
    <mergeCell ref="E84:E85"/>
  </mergeCells>
  <phoneticPr fontId="2"/>
  <printOptions horizontalCentered="1"/>
  <pageMargins left="0.59055118110236227" right="0.23622047244094491" top="0.47244094488188981" bottom="0.35433070866141736" header="0.27559055118110237" footer="0"/>
  <pageSetup paperSize="9" scale="71" orientation="portrait" r:id="rId1"/>
  <headerFooter alignWithMargins="0">
    <oddHeader>&amp;C&amp;14&amp;A&amp;R&amp;9公共図書館調査付帯調査（２０２２年度）</oddHeader>
    <oddFooter>&amp;C--付2--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90"/>
  <sheetViews>
    <sheetView zoomScaleNormal="100" zoomScaleSheetLayoutView="96" workbookViewId="0">
      <pane ySplit="3" topLeftCell="A4" activePane="bottomLeft" state="frozen"/>
      <selection activeCell="C87" sqref="C87"/>
      <selection pane="bottomLeft" sqref="A1:A3"/>
    </sheetView>
  </sheetViews>
  <sheetFormatPr defaultRowHeight="13.5" x14ac:dyDescent="0.15"/>
  <cols>
    <col min="1" max="1" width="7.25" style="1099" customWidth="1"/>
    <col min="2" max="2" width="6.5" style="1100" customWidth="1"/>
    <col min="3" max="3" width="9.125" style="813" customWidth="1"/>
    <col min="4" max="4" width="20.125" style="813" customWidth="1"/>
    <col min="5" max="5" width="9" style="813" customWidth="1"/>
    <col min="6" max="6" width="20.125" style="813" customWidth="1"/>
    <col min="7" max="7" width="9" style="813" customWidth="1"/>
    <col min="8" max="8" width="20.125" style="813" customWidth="1"/>
    <col min="9" max="9" width="9" style="813" customWidth="1"/>
    <col min="10" max="10" width="17.75" style="1247" customWidth="1"/>
    <col min="11" max="11" width="23.5" style="813" customWidth="1"/>
    <col min="12" max="16384" width="9" style="813"/>
  </cols>
  <sheetData>
    <row r="1" spans="1:12" ht="15.95" customHeight="1" x14ac:dyDescent="0.15">
      <c r="A1" s="1970" t="s">
        <v>871</v>
      </c>
      <c r="B1" s="2313" t="s">
        <v>872</v>
      </c>
      <c r="C1" s="2316" t="s">
        <v>924</v>
      </c>
      <c r="D1" s="2317"/>
      <c r="E1" s="2317"/>
      <c r="F1" s="2317"/>
      <c r="G1" s="2317"/>
      <c r="H1" s="2318"/>
      <c r="I1" s="2319" t="s">
        <v>925</v>
      </c>
      <c r="J1" s="2320"/>
      <c r="K1" s="2321"/>
    </row>
    <row r="2" spans="1:12" ht="19.5" customHeight="1" x14ac:dyDescent="0.15">
      <c r="A2" s="1971"/>
      <c r="B2" s="2314"/>
      <c r="C2" s="2325" t="s">
        <v>926</v>
      </c>
      <c r="D2" s="2326"/>
      <c r="E2" s="2325" t="s">
        <v>927</v>
      </c>
      <c r="F2" s="2326"/>
      <c r="G2" s="2325" t="s">
        <v>928</v>
      </c>
      <c r="H2" s="2327"/>
      <c r="I2" s="2322"/>
      <c r="J2" s="2323"/>
      <c r="K2" s="2324"/>
    </row>
    <row r="3" spans="1:12" ht="17.25" customHeight="1" thickBot="1" x14ac:dyDescent="0.2">
      <c r="A3" s="1972"/>
      <c r="B3" s="2315"/>
      <c r="C3" s="920" t="s">
        <v>929</v>
      </c>
      <c r="D3" s="882" t="s">
        <v>930</v>
      </c>
      <c r="E3" s="921" t="s">
        <v>929</v>
      </c>
      <c r="F3" s="882" t="s">
        <v>930</v>
      </c>
      <c r="G3" s="921" t="s">
        <v>929</v>
      </c>
      <c r="H3" s="882" t="s">
        <v>930</v>
      </c>
      <c r="I3" s="921" t="s">
        <v>929</v>
      </c>
      <c r="J3" s="882" t="s">
        <v>931</v>
      </c>
      <c r="K3" s="922" t="s">
        <v>930</v>
      </c>
    </row>
    <row r="4" spans="1:12" ht="56.25" customHeight="1" x14ac:dyDescent="0.15">
      <c r="A4" s="812" t="s">
        <v>66</v>
      </c>
      <c r="B4" s="923" t="s">
        <v>33</v>
      </c>
      <c r="C4" s="924" t="s">
        <v>415</v>
      </c>
      <c r="D4" s="925" t="s">
        <v>1229</v>
      </c>
      <c r="E4" s="924" t="s">
        <v>415</v>
      </c>
      <c r="F4" s="925" t="s">
        <v>1230</v>
      </c>
      <c r="G4" s="924" t="s">
        <v>415</v>
      </c>
      <c r="H4" s="925" t="s">
        <v>1231</v>
      </c>
      <c r="I4" s="924" t="s">
        <v>415</v>
      </c>
      <c r="J4" s="1578" t="s">
        <v>1232</v>
      </c>
      <c r="K4" s="926" t="s">
        <v>1233</v>
      </c>
      <c r="L4" s="1386" t="s">
        <v>975</v>
      </c>
    </row>
    <row r="5" spans="1:12" ht="146.25" customHeight="1" x14ac:dyDescent="0.15">
      <c r="A5" s="2305" t="s">
        <v>67</v>
      </c>
      <c r="B5" s="927" t="s">
        <v>37</v>
      </c>
      <c r="C5" s="928" t="s">
        <v>415</v>
      </c>
      <c r="D5" s="929" t="s">
        <v>1234</v>
      </c>
      <c r="E5" s="928" t="s">
        <v>415</v>
      </c>
      <c r="F5" s="929" t="s">
        <v>1235</v>
      </c>
      <c r="G5" s="928" t="s">
        <v>415</v>
      </c>
      <c r="H5" s="929" t="s">
        <v>1236</v>
      </c>
      <c r="I5" s="928" t="s">
        <v>415</v>
      </c>
      <c r="J5" s="930" t="s">
        <v>1502</v>
      </c>
      <c r="K5" s="1586" t="s">
        <v>1487</v>
      </c>
    </row>
    <row r="6" spans="1:12" ht="73.5" x14ac:dyDescent="0.15">
      <c r="A6" s="2306"/>
      <c r="B6" s="932" t="s">
        <v>40</v>
      </c>
      <c r="C6" s="933" t="s">
        <v>415</v>
      </c>
      <c r="D6" s="934" t="s">
        <v>1567</v>
      </c>
      <c r="E6" s="933" t="s">
        <v>415</v>
      </c>
      <c r="F6" s="934" t="s">
        <v>1238</v>
      </c>
      <c r="G6" s="933" t="s">
        <v>415</v>
      </c>
      <c r="H6" s="934" t="s">
        <v>1239</v>
      </c>
      <c r="I6" s="933" t="s">
        <v>415</v>
      </c>
      <c r="J6" s="935" t="s">
        <v>1503</v>
      </c>
      <c r="K6" s="1587" t="s">
        <v>1488</v>
      </c>
    </row>
    <row r="7" spans="1:12" ht="27" customHeight="1" x14ac:dyDescent="0.15">
      <c r="A7" s="2306"/>
      <c r="B7" s="932" t="s">
        <v>41</v>
      </c>
      <c r="C7" s="933" t="s">
        <v>444</v>
      </c>
      <c r="D7" s="937"/>
      <c r="E7" s="933" t="s">
        <v>415</v>
      </c>
      <c r="F7" s="934" t="s">
        <v>1241</v>
      </c>
      <c r="G7" s="933" t="s">
        <v>444</v>
      </c>
      <c r="H7" s="934"/>
      <c r="I7" s="933" t="s">
        <v>415</v>
      </c>
      <c r="J7" s="935" t="s">
        <v>1504</v>
      </c>
      <c r="K7" s="936" t="s">
        <v>1243</v>
      </c>
    </row>
    <row r="8" spans="1:12" ht="27" customHeight="1" x14ac:dyDescent="0.15">
      <c r="A8" s="2306"/>
      <c r="B8" s="932" t="s">
        <v>38</v>
      </c>
      <c r="C8" s="933" t="s">
        <v>444</v>
      </c>
      <c r="D8" s="937"/>
      <c r="E8" s="933" t="s">
        <v>444</v>
      </c>
      <c r="F8" s="934"/>
      <c r="G8" s="933" t="s">
        <v>444</v>
      </c>
      <c r="H8" s="934"/>
      <c r="I8" s="933" t="s">
        <v>415</v>
      </c>
      <c r="J8" s="1608" t="s">
        <v>1505</v>
      </c>
      <c r="K8" s="979" t="s">
        <v>1246</v>
      </c>
    </row>
    <row r="9" spans="1:12" ht="27" customHeight="1" x14ac:dyDescent="0.15">
      <c r="A9" s="2306"/>
      <c r="B9" s="932" t="s">
        <v>39</v>
      </c>
      <c r="C9" s="933" t="s">
        <v>444</v>
      </c>
      <c r="D9" s="937"/>
      <c r="E9" s="933" t="s">
        <v>444</v>
      </c>
      <c r="F9" s="934"/>
      <c r="G9" s="933" t="s">
        <v>444</v>
      </c>
      <c r="H9" s="934"/>
      <c r="I9" s="933" t="s">
        <v>415</v>
      </c>
      <c r="J9" s="1608" t="s">
        <v>1505</v>
      </c>
      <c r="K9" s="979" t="s">
        <v>1246</v>
      </c>
    </row>
    <row r="10" spans="1:12" ht="42" x14ac:dyDescent="0.15">
      <c r="A10" s="2306"/>
      <c r="B10" s="932" t="s">
        <v>201</v>
      </c>
      <c r="C10" s="933" t="s">
        <v>444</v>
      </c>
      <c r="D10" s="938"/>
      <c r="E10" s="933" t="s">
        <v>415</v>
      </c>
      <c r="F10" s="939" t="s">
        <v>1247</v>
      </c>
      <c r="G10" s="933" t="s">
        <v>444</v>
      </c>
      <c r="H10" s="940"/>
      <c r="I10" s="933" t="s">
        <v>415</v>
      </c>
      <c r="J10" s="1606" t="s">
        <v>1506</v>
      </c>
      <c r="K10" s="1588" t="s">
        <v>1249</v>
      </c>
    </row>
    <row r="11" spans="1:12" ht="52.5" x14ac:dyDescent="0.15">
      <c r="A11" s="2306"/>
      <c r="B11" s="932" t="s">
        <v>202</v>
      </c>
      <c r="C11" s="933" t="s">
        <v>444</v>
      </c>
      <c r="D11" s="938"/>
      <c r="E11" s="933" t="s">
        <v>415</v>
      </c>
      <c r="F11" s="940" t="s">
        <v>1250</v>
      </c>
      <c r="G11" s="933" t="s">
        <v>415</v>
      </c>
      <c r="H11" s="940" t="s">
        <v>1251</v>
      </c>
      <c r="I11" s="933" t="s">
        <v>415</v>
      </c>
      <c r="J11" s="940" t="s">
        <v>1507</v>
      </c>
      <c r="K11" s="1588" t="s">
        <v>1253</v>
      </c>
    </row>
    <row r="12" spans="1:12" ht="40.5" customHeight="1" x14ac:dyDescent="0.15">
      <c r="A12" s="2306"/>
      <c r="B12" s="932" t="s">
        <v>295</v>
      </c>
      <c r="C12" s="933" t="s">
        <v>415</v>
      </c>
      <c r="D12" s="941" t="s">
        <v>1254</v>
      </c>
      <c r="E12" s="942" t="s">
        <v>415</v>
      </c>
      <c r="F12" s="941" t="s">
        <v>1255</v>
      </c>
      <c r="G12" s="942" t="s">
        <v>415</v>
      </c>
      <c r="H12" s="941" t="s">
        <v>1256</v>
      </c>
      <c r="I12" s="933" t="s">
        <v>415</v>
      </c>
      <c r="J12" s="940" t="s">
        <v>1508</v>
      </c>
      <c r="K12" s="934" t="s">
        <v>1243</v>
      </c>
    </row>
    <row r="13" spans="1:12" ht="40.5" customHeight="1" x14ac:dyDescent="0.15">
      <c r="A13" s="2306"/>
      <c r="B13" s="943" t="s">
        <v>298</v>
      </c>
      <c r="C13" s="944" t="s">
        <v>415</v>
      </c>
      <c r="D13" s="945" t="s">
        <v>1258</v>
      </c>
      <c r="E13" s="944" t="s">
        <v>415</v>
      </c>
      <c r="F13" s="945" t="s">
        <v>1259</v>
      </c>
      <c r="G13" s="944" t="s">
        <v>415</v>
      </c>
      <c r="H13" s="945" t="s">
        <v>1260</v>
      </c>
      <c r="I13" s="944" t="s">
        <v>415</v>
      </c>
      <c r="J13" s="945" t="s">
        <v>1505</v>
      </c>
      <c r="K13" s="946" t="s">
        <v>1262</v>
      </c>
    </row>
    <row r="14" spans="1:12" x14ac:dyDescent="0.15">
      <c r="A14" s="2307"/>
      <c r="B14" s="947" t="s">
        <v>251</v>
      </c>
      <c r="C14" s="948" t="s">
        <v>932</v>
      </c>
      <c r="D14" s="949"/>
      <c r="E14" s="948" t="s">
        <v>933</v>
      </c>
      <c r="F14" s="949"/>
      <c r="G14" s="948" t="s">
        <v>934</v>
      </c>
      <c r="H14" s="949"/>
      <c r="I14" s="948" t="s">
        <v>1520</v>
      </c>
      <c r="J14" s="1117"/>
      <c r="K14" s="950"/>
    </row>
    <row r="15" spans="1:12" ht="54" customHeight="1" x14ac:dyDescent="0.15">
      <c r="A15" s="2296" t="s">
        <v>68</v>
      </c>
      <c r="B15" s="372" t="s">
        <v>203</v>
      </c>
      <c r="C15" s="951" t="s">
        <v>415</v>
      </c>
      <c r="D15" s="952" t="s">
        <v>1263</v>
      </c>
      <c r="E15" s="951" t="s">
        <v>415</v>
      </c>
      <c r="F15" s="953" t="s">
        <v>1264</v>
      </c>
      <c r="G15" s="951" t="s">
        <v>415</v>
      </c>
      <c r="H15" s="1589" t="s">
        <v>1265</v>
      </c>
      <c r="I15" s="951" t="s">
        <v>415</v>
      </c>
      <c r="J15" s="1387" t="s">
        <v>1525</v>
      </c>
      <c r="K15" s="955" t="s">
        <v>1267</v>
      </c>
    </row>
    <row r="16" spans="1:12" s="1445" customFormat="1" ht="40.5" customHeight="1" x14ac:dyDescent="0.15">
      <c r="A16" s="2308"/>
      <c r="B16" s="956" t="s">
        <v>205</v>
      </c>
      <c r="C16" s="957" t="s">
        <v>415</v>
      </c>
      <c r="D16" s="961" t="s">
        <v>1268</v>
      </c>
      <c r="E16" s="957" t="s">
        <v>415</v>
      </c>
      <c r="F16" s="961" t="s">
        <v>1269</v>
      </c>
      <c r="G16" s="957" t="s">
        <v>415</v>
      </c>
      <c r="H16" s="958" t="s">
        <v>1270</v>
      </c>
      <c r="I16" s="957" t="s">
        <v>415</v>
      </c>
      <c r="J16" s="1609" t="s">
        <v>1525</v>
      </c>
      <c r="K16" s="959" t="s">
        <v>1268</v>
      </c>
    </row>
    <row r="17" spans="1:11" ht="60" customHeight="1" x14ac:dyDescent="0.15">
      <c r="A17" s="2297"/>
      <c r="B17" s="956" t="s">
        <v>284</v>
      </c>
      <c r="C17" s="957" t="s">
        <v>415</v>
      </c>
      <c r="D17" s="958" t="s">
        <v>1272</v>
      </c>
      <c r="E17" s="957" t="s">
        <v>415</v>
      </c>
      <c r="F17" s="959" t="s">
        <v>1273</v>
      </c>
      <c r="G17" s="957" t="s">
        <v>415</v>
      </c>
      <c r="H17" s="960" t="s">
        <v>1274</v>
      </c>
      <c r="I17" s="957" t="s">
        <v>415</v>
      </c>
      <c r="J17" s="961" t="s">
        <v>1509</v>
      </c>
      <c r="K17" s="959" t="s">
        <v>1276</v>
      </c>
    </row>
    <row r="18" spans="1:11" ht="40.5" customHeight="1" x14ac:dyDescent="0.15">
      <c r="A18" s="2297"/>
      <c r="B18" s="956" t="s">
        <v>204</v>
      </c>
      <c r="C18" s="957" t="s">
        <v>415</v>
      </c>
      <c r="D18" s="962" t="s">
        <v>1277</v>
      </c>
      <c r="E18" s="957" t="s">
        <v>415</v>
      </c>
      <c r="F18" s="962" t="s">
        <v>1278</v>
      </c>
      <c r="G18" s="957" t="s">
        <v>415</v>
      </c>
      <c r="H18" s="958" t="s">
        <v>1279</v>
      </c>
      <c r="I18" s="957" t="s">
        <v>415</v>
      </c>
      <c r="J18" s="1607" t="s">
        <v>1510</v>
      </c>
      <c r="K18" s="959" t="s">
        <v>1281</v>
      </c>
    </row>
    <row r="19" spans="1:11" ht="27" customHeight="1" x14ac:dyDescent="0.15">
      <c r="A19" s="2297"/>
      <c r="B19" s="956" t="s">
        <v>252</v>
      </c>
      <c r="C19" s="957" t="s">
        <v>444</v>
      </c>
      <c r="D19" s="961"/>
      <c r="E19" s="957" t="s">
        <v>415</v>
      </c>
      <c r="F19" s="961" t="s">
        <v>1282</v>
      </c>
      <c r="G19" s="957" t="s">
        <v>444</v>
      </c>
      <c r="H19" s="963"/>
      <c r="I19" s="957" t="s">
        <v>415</v>
      </c>
      <c r="J19" s="1590" t="s">
        <v>1511</v>
      </c>
      <c r="K19" s="959" t="s">
        <v>1284</v>
      </c>
    </row>
    <row r="20" spans="1:11" ht="31.5" x14ac:dyDescent="0.15">
      <c r="A20" s="2297"/>
      <c r="B20" s="965" t="s">
        <v>253</v>
      </c>
      <c r="C20" s="966" t="s">
        <v>444</v>
      </c>
      <c r="D20" s="967"/>
      <c r="E20" s="968" t="s">
        <v>415</v>
      </c>
      <c r="F20" s="964" t="s">
        <v>1285</v>
      </c>
      <c r="G20" s="968" t="s">
        <v>415</v>
      </c>
      <c r="H20" s="969" t="s">
        <v>1286</v>
      </c>
      <c r="I20" s="968" t="s">
        <v>415</v>
      </c>
      <c r="J20" s="1605" t="s">
        <v>1512</v>
      </c>
      <c r="K20" s="970" t="s">
        <v>1287</v>
      </c>
    </row>
    <row r="21" spans="1:11" x14ac:dyDescent="0.15">
      <c r="A21" s="2298"/>
      <c r="B21" s="971" t="s">
        <v>251</v>
      </c>
      <c r="C21" s="972" t="s">
        <v>935</v>
      </c>
      <c r="D21" s="973"/>
      <c r="E21" s="972" t="s">
        <v>907</v>
      </c>
      <c r="F21" s="973"/>
      <c r="G21" s="972" t="s">
        <v>943</v>
      </c>
      <c r="H21" s="973"/>
      <c r="I21" s="972" t="s">
        <v>906</v>
      </c>
      <c r="J21" s="1133"/>
      <c r="K21" s="974"/>
    </row>
    <row r="22" spans="1:11" ht="54" customHeight="1" x14ac:dyDescent="0.15">
      <c r="A22" s="2305" t="s">
        <v>69</v>
      </c>
      <c r="B22" s="927" t="s">
        <v>90</v>
      </c>
      <c r="C22" s="928" t="s">
        <v>415</v>
      </c>
      <c r="D22" s="931" t="s">
        <v>1288</v>
      </c>
      <c r="E22" s="928" t="s">
        <v>415</v>
      </c>
      <c r="F22" s="931" t="s">
        <v>966</v>
      </c>
      <c r="G22" s="975" t="s">
        <v>415</v>
      </c>
      <c r="H22" s="976" t="s">
        <v>967</v>
      </c>
      <c r="I22" s="975" t="s">
        <v>415</v>
      </c>
      <c r="J22" s="977" t="s">
        <v>1513</v>
      </c>
      <c r="K22" s="929" t="s">
        <v>969</v>
      </c>
    </row>
    <row r="23" spans="1:11" ht="27" customHeight="1" x14ac:dyDescent="0.15">
      <c r="A23" s="2306"/>
      <c r="B23" s="932" t="s">
        <v>44</v>
      </c>
      <c r="C23" s="933" t="s">
        <v>415</v>
      </c>
      <c r="D23" s="978" t="s">
        <v>970</v>
      </c>
      <c r="E23" s="933" t="s">
        <v>415</v>
      </c>
      <c r="F23" s="979" t="s">
        <v>971</v>
      </c>
      <c r="G23" s="933" t="s">
        <v>415</v>
      </c>
      <c r="H23" s="980" t="s">
        <v>972</v>
      </c>
      <c r="I23" s="933" t="s">
        <v>415</v>
      </c>
      <c r="J23" s="1608" t="s">
        <v>1511</v>
      </c>
      <c r="K23" s="979" t="s">
        <v>1526</v>
      </c>
    </row>
    <row r="24" spans="1:11" ht="27" customHeight="1" x14ac:dyDescent="0.15">
      <c r="A24" s="2306"/>
      <c r="B24" s="932" t="s">
        <v>45</v>
      </c>
      <c r="C24" s="933" t="s">
        <v>415</v>
      </c>
      <c r="D24" s="981" t="s">
        <v>970</v>
      </c>
      <c r="E24" s="933" t="s">
        <v>415</v>
      </c>
      <c r="F24" s="979" t="s">
        <v>971</v>
      </c>
      <c r="G24" s="933" t="s">
        <v>415</v>
      </c>
      <c r="H24" s="980" t="s">
        <v>972</v>
      </c>
      <c r="I24" s="982" t="s">
        <v>415</v>
      </c>
      <c r="J24" s="1608" t="s">
        <v>1511</v>
      </c>
      <c r="K24" s="979" t="s">
        <v>1526</v>
      </c>
    </row>
    <row r="25" spans="1:11" ht="27" customHeight="1" x14ac:dyDescent="0.15">
      <c r="A25" s="2306"/>
      <c r="B25" s="943" t="s">
        <v>46</v>
      </c>
      <c r="C25" s="983" t="s">
        <v>415</v>
      </c>
      <c r="D25" s="984" t="s">
        <v>970</v>
      </c>
      <c r="E25" s="983" t="s">
        <v>415</v>
      </c>
      <c r="F25" s="985" t="s">
        <v>971</v>
      </c>
      <c r="G25" s="986" t="s">
        <v>415</v>
      </c>
      <c r="H25" s="987" t="s">
        <v>974</v>
      </c>
      <c r="I25" s="982" t="s">
        <v>415</v>
      </c>
      <c r="J25" s="1608" t="s">
        <v>1511</v>
      </c>
      <c r="K25" s="979" t="s">
        <v>1526</v>
      </c>
    </row>
    <row r="26" spans="1:11" x14ac:dyDescent="0.15">
      <c r="A26" s="2307"/>
      <c r="B26" s="947" t="s">
        <v>251</v>
      </c>
      <c r="C26" s="948" t="s">
        <v>936</v>
      </c>
      <c r="D26" s="949"/>
      <c r="E26" s="948" t="s">
        <v>936</v>
      </c>
      <c r="F26" s="949"/>
      <c r="G26" s="948" t="s">
        <v>936</v>
      </c>
      <c r="H26" s="949"/>
      <c r="I26" s="948" t="s">
        <v>936</v>
      </c>
      <c r="J26" s="1117"/>
      <c r="K26" s="950"/>
    </row>
    <row r="27" spans="1:11" ht="40.5" customHeight="1" x14ac:dyDescent="0.15">
      <c r="A27" s="809" t="s">
        <v>70</v>
      </c>
      <c r="B27" s="988" t="s">
        <v>207</v>
      </c>
      <c r="C27" s="972" t="s">
        <v>415</v>
      </c>
      <c r="D27" s="1591" t="s">
        <v>1291</v>
      </c>
      <c r="E27" s="972" t="s">
        <v>415</v>
      </c>
      <c r="F27" s="989" t="s">
        <v>1292</v>
      </c>
      <c r="G27" s="972" t="s">
        <v>415</v>
      </c>
      <c r="H27" s="1591" t="s">
        <v>1489</v>
      </c>
      <c r="I27" s="972" t="s">
        <v>415</v>
      </c>
      <c r="J27" s="1591" t="s">
        <v>1514</v>
      </c>
      <c r="K27" s="990" t="s">
        <v>1294</v>
      </c>
    </row>
    <row r="28" spans="1:11" ht="40.5" customHeight="1" x14ac:dyDescent="0.15">
      <c r="A28" s="602" t="s">
        <v>71</v>
      </c>
      <c r="B28" s="991" t="s">
        <v>208</v>
      </c>
      <c r="C28" s="948" t="s">
        <v>415</v>
      </c>
      <c r="D28" s="992" t="s">
        <v>1295</v>
      </c>
      <c r="E28" s="948" t="s">
        <v>415</v>
      </c>
      <c r="F28" s="1592" t="s">
        <v>1296</v>
      </c>
      <c r="G28" s="948" t="s">
        <v>415</v>
      </c>
      <c r="H28" s="987" t="s">
        <v>972</v>
      </c>
      <c r="I28" s="948" t="s">
        <v>415</v>
      </c>
      <c r="J28" s="993" t="s">
        <v>1515</v>
      </c>
      <c r="K28" s="994" t="s">
        <v>1298</v>
      </c>
    </row>
    <row r="29" spans="1:11" ht="40.5" customHeight="1" x14ac:dyDescent="0.15">
      <c r="A29" s="2296" t="s">
        <v>72</v>
      </c>
      <c r="B29" s="372" t="s">
        <v>209</v>
      </c>
      <c r="C29" s="951" t="s">
        <v>415</v>
      </c>
      <c r="D29" s="995" t="s">
        <v>1299</v>
      </c>
      <c r="E29" s="951" t="s">
        <v>415</v>
      </c>
      <c r="F29" s="996" t="s">
        <v>1300</v>
      </c>
      <c r="G29" s="951" t="s">
        <v>415</v>
      </c>
      <c r="H29" s="995" t="s">
        <v>972</v>
      </c>
      <c r="I29" s="951" t="s">
        <v>444</v>
      </c>
      <c r="J29" s="996"/>
      <c r="K29" s="955"/>
    </row>
    <row r="30" spans="1:11" ht="27" customHeight="1" x14ac:dyDescent="0.15">
      <c r="A30" s="2297"/>
      <c r="B30" s="956" t="s">
        <v>47</v>
      </c>
      <c r="C30" s="957" t="s">
        <v>415</v>
      </c>
      <c r="D30" s="997" t="s">
        <v>1295</v>
      </c>
      <c r="E30" s="957" t="s">
        <v>415</v>
      </c>
      <c r="F30" s="961" t="s">
        <v>1302</v>
      </c>
      <c r="G30" s="957" t="s">
        <v>415</v>
      </c>
      <c r="H30" s="997" t="s">
        <v>972</v>
      </c>
      <c r="I30" s="957" t="s">
        <v>444</v>
      </c>
      <c r="J30" s="961"/>
      <c r="K30" s="959"/>
    </row>
    <row r="31" spans="1:11" ht="27" customHeight="1" x14ac:dyDescent="0.15">
      <c r="A31" s="2297"/>
      <c r="B31" s="965" t="s">
        <v>121</v>
      </c>
      <c r="C31" s="968" t="s">
        <v>415</v>
      </c>
      <c r="D31" s="964" t="s">
        <v>1304</v>
      </c>
      <c r="E31" s="968" t="s">
        <v>415</v>
      </c>
      <c r="F31" s="964" t="s">
        <v>1302</v>
      </c>
      <c r="G31" s="968" t="s">
        <v>415</v>
      </c>
      <c r="H31" s="967" t="s">
        <v>972</v>
      </c>
      <c r="I31" s="968" t="s">
        <v>415</v>
      </c>
      <c r="J31" s="964" t="s">
        <v>1516</v>
      </c>
      <c r="K31" s="970" t="s">
        <v>1306</v>
      </c>
    </row>
    <row r="32" spans="1:11" x14ac:dyDescent="0.15">
      <c r="A32" s="2298"/>
      <c r="B32" s="971" t="s">
        <v>251</v>
      </c>
      <c r="C32" s="972" t="s">
        <v>937</v>
      </c>
      <c r="D32" s="999"/>
      <c r="E32" s="1000" t="s">
        <v>937</v>
      </c>
      <c r="F32" s="1001"/>
      <c r="G32" s="972" t="s">
        <v>937</v>
      </c>
      <c r="H32" s="999"/>
      <c r="I32" s="1000" t="s">
        <v>1519</v>
      </c>
      <c r="J32" s="1133"/>
      <c r="K32" s="990"/>
    </row>
    <row r="33" spans="1:11" ht="54" customHeight="1" x14ac:dyDescent="0.15">
      <c r="A33" s="602" t="s">
        <v>73</v>
      </c>
      <c r="B33" s="991" t="s">
        <v>210</v>
      </c>
      <c r="C33" s="948" t="s">
        <v>415</v>
      </c>
      <c r="D33" s="993" t="s">
        <v>1295</v>
      </c>
      <c r="E33" s="948" t="s">
        <v>415</v>
      </c>
      <c r="F33" s="993" t="s">
        <v>1307</v>
      </c>
      <c r="G33" s="948" t="s">
        <v>444</v>
      </c>
      <c r="H33" s="993"/>
      <c r="I33" s="948" t="s">
        <v>415</v>
      </c>
      <c r="J33" s="993" t="s">
        <v>1515</v>
      </c>
      <c r="K33" s="994" t="s">
        <v>1308</v>
      </c>
    </row>
    <row r="34" spans="1:11" ht="40.5" customHeight="1" x14ac:dyDescent="0.15">
      <c r="A34" s="1300" t="s">
        <v>74</v>
      </c>
      <c r="B34" s="1616" t="s">
        <v>211</v>
      </c>
      <c r="C34" s="1593" t="s">
        <v>415</v>
      </c>
      <c r="D34" s="974" t="s">
        <v>1309</v>
      </c>
      <c r="E34" s="972" t="s">
        <v>415</v>
      </c>
      <c r="F34" s="974" t="s">
        <v>1490</v>
      </c>
      <c r="G34" s="1593" t="s">
        <v>415</v>
      </c>
      <c r="H34" s="974" t="s">
        <v>1310</v>
      </c>
      <c r="I34" s="972" t="s">
        <v>1529</v>
      </c>
      <c r="J34" s="1389" t="s">
        <v>1527</v>
      </c>
      <c r="K34" s="990" t="s">
        <v>1528</v>
      </c>
    </row>
    <row r="35" spans="1:11" ht="40.5" customHeight="1" x14ac:dyDescent="0.15">
      <c r="A35" s="2305" t="s">
        <v>75</v>
      </c>
      <c r="B35" s="927" t="s">
        <v>212</v>
      </c>
      <c r="C35" s="928" t="s">
        <v>415</v>
      </c>
      <c r="D35" s="1008" t="s">
        <v>1311</v>
      </c>
      <c r="E35" s="928" t="s">
        <v>415</v>
      </c>
      <c r="F35" s="1008" t="s">
        <v>1312</v>
      </c>
      <c r="G35" s="928" t="s">
        <v>415</v>
      </c>
      <c r="H35" s="929" t="s">
        <v>1313</v>
      </c>
      <c r="I35" s="928" t="s">
        <v>415</v>
      </c>
      <c r="J35" s="1009" t="s">
        <v>1521</v>
      </c>
      <c r="K35" s="929" t="s">
        <v>1314</v>
      </c>
    </row>
    <row r="36" spans="1:11" ht="26.25" customHeight="1" x14ac:dyDescent="0.15">
      <c r="A36" s="2306"/>
      <c r="B36" s="943" t="s">
        <v>34</v>
      </c>
      <c r="C36" s="944" t="s">
        <v>415</v>
      </c>
      <c r="D36" s="945" t="s">
        <v>1315</v>
      </c>
      <c r="E36" s="944" t="s">
        <v>415</v>
      </c>
      <c r="F36" s="945" t="s">
        <v>1316</v>
      </c>
      <c r="G36" s="944" t="s">
        <v>415</v>
      </c>
      <c r="H36" s="1010" t="s">
        <v>1317</v>
      </c>
      <c r="I36" s="944" t="s">
        <v>444</v>
      </c>
      <c r="J36" s="945"/>
      <c r="K36" s="1011"/>
    </row>
    <row r="37" spans="1:11" x14ac:dyDescent="0.15">
      <c r="A37" s="2307"/>
      <c r="B37" s="947" t="s">
        <v>251</v>
      </c>
      <c r="C37" s="948" t="s">
        <v>913</v>
      </c>
      <c r="D37" s="949"/>
      <c r="E37" s="948" t="s">
        <v>913</v>
      </c>
      <c r="F37" s="949"/>
      <c r="G37" s="948" t="s">
        <v>913</v>
      </c>
      <c r="H37" s="949"/>
      <c r="I37" s="948" t="s">
        <v>1522</v>
      </c>
      <c r="J37" s="1117"/>
      <c r="K37" s="994"/>
    </row>
    <row r="38" spans="1:11" ht="27" customHeight="1" x14ac:dyDescent="0.15">
      <c r="A38" s="2296" t="s">
        <v>76</v>
      </c>
      <c r="B38" s="372" t="s">
        <v>55</v>
      </c>
      <c r="C38" s="951" t="s">
        <v>444</v>
      </c>
      <c r="D38" s="1012"/>
      <c r="E38" s="951" t="s">
        <v>444</v>
      </c>
      <c r="F38" s="952"/>
      <c r="G38" s="951" t="s">
        <v>444</v>
      </c>
      <c r="H38" s="1012"/>
      <c r="I38" s="951" t="s">
        <v>444</v>
      </c>
      <c r="J38" s="1387"/>
      <c r="K38" s="955"/>
    </row>
    <row r="39" spans="1:11" ht="27" customHeight="1" x14ac:dyDescent="0.15">
      <c r="A39" s="2297"/>
      <c r="B39" s="956" t="s">
        <v>63</v>
      </c>
      <c r="C39" s="957" t="s">
        <v>444</v>
      </c>
      <c r="D39" s="1013"/>
      <c r="E39" s="957" t="s">
        <v>444</v>
      </c>
      <c r="F39" s="1013"/>
      <c r="G39" s="957" t="s">
        <v>444</v>
      </c>
      <c r="H39" s="1013"/>
      <c r="I39" s="957" t="s">
        <v>444</v>
      </c>
      <c r="J39" s="1030"/>
      <c r="K39" s="959"/>
    </row>
    <row r="40" spans="1:11" ht="27" customHeight="1" x14ac:dyDescent="0.15">
      <c r="A40" s="2297"/>
      <c r="B40" s="965" t="s">
        <v>64</v>
      </c>
      <c r="C40" s="968" t="s">
        <v>444</v>
      </c>
      <c r="D40" s="1014"/>
      <c r="E40" s="968" t="s">
        <v>444</v>
      </c>
      <c r="F40" s="1013"/>
      <c r="G40" s="968" t="s">
        <v>444</v>
      </c>
      <c r="H40" s="1014"/>
      <c r="I40" s="968" t="s">
        <v>444</v>
      </c>
      <c r="J40" s="1388"/>
      <c r="K40" s="1015"/>
    </row>
    <row r="41" spans="1:11" x14ac:dyDescent="0.15">
      <c r="A41" s="2298"/>
      <c r="B41" s="971" t="s">
        <v>251</v>
      </c>
      <c r="C41" s="972">
        <v>0</v>
      </c>
      <c r="D41" s="1007"/>
      <c r="E41" s="972">
        <v>0</v>
      </c>
      <c r="F41" s="1007"/>
      <c r="G41" s="972">
        <v>0</v>
      </c>
      <c r="H41" s="1007"/>
      <c r="I41" s="972">
        <v>0</v>
      </c>
      <c r="J41" s="1389"/>
      <c r="K41" s="990"/>
    </row>
    <row r="42" spans="1:11" ht="42" x14ac:dyDescent="0.15">
      <c r="A42" s="2037" t="s">
        <v>91</v>
      </c>
      <c r="B42" s="927" t="s">
        <v>56</v>
      </c>
      <c r="C42" s="928" t="s">
        <v>415</v>
      </c>
      <c r="D42" s="1595" t="s">
        <v>1321</v>
      </c>
      <c r="E42" s="928" t="s">
        <v>415</v>
      </c>
      <c r="F42" s="1009" t="s">
        <v>1322</v>
      </c>
      <c r="G42" s="928" t="s">
        <v>415</v>
      </c>
      <c r="H42" s="1009" t="s">
        <v>1323</v>
      </c>
      <c r="I42" s="928" t="s">
        <v>415</v>
      </c>
      <c r="J42" s="1009" t="s">
        <v>1232</v>
      </c>
      <c r="K42" s="1594" t="s">
        <v>1325</v>
      </c>
    </row>
    <row r="43" spans="1:11" ht="27" customHeight="1" x14ac:dyDescent="0.15">
      <c r="A43" s="2038"/>
      <c r="B43" s="1016" t="s">
        <v>523</v>
      </c>
      <c r="C43" s="1017" t="s">
        <v>444</v>
      </c>
      <c r="D43" s="1018"/>
      <c r="E43" s="1017" t="s">
        <v>415</v>
      </c>
      <c r="F43" s="1019" t="s">
        <v>1230</v>
      </c>
      <c r="G43" s="1017" t="s">
        <v>415</v>
      </c>
      <c r="H43" s="1018" t="s">
        <v>1326</v>
      </c>
      <c r="I43" s="1017" t="s">
        <v>415</v>
      </c>
      <c r="J43" s="1139" t="s">
        <v>1517</v>
      </c>
      <c r="K43" s="1020" t="s">
        <v>1326</v>
      </c>
    </row>
    <row r="44" spans="1:11" ht="27" customHeight="1" x14ac:dyDescent="0.15">
      <c r="A44" s="2038"/>
      <c r="B44" s="1021" t="s">
        <v>524</v>
      </c>
      <c r="C44" s="1022" t="s">
        <v>444</v>
      </c>
      <c r="D44" s="1023"/>
      <c r="E44" s="1022" t="s">
        <v>415</v>
      </c>
      <c r="F44" s="1018" t="s">
        <v>1327</v>
      </c>
      <c r="G44" s="1022" t="s">
        <v>415</v>
      </c>
      <c r="H44" s="1023" t="s">
        <v>1326</v>
      </c>
      <c r="I44" s="1022" t="s">
        <v>415</v>
      </c>
      <c r="J44" s="1024" t="s">
        <v>1515</v>
      </c>
      <c r="K44" s="1025" t="s">
        <v>1328</v>
      </c>
    </row>
    <row r="45" spans="1:11" x14ac:dyDescent="0.15">
      <c r="A45" s="2039"/>
      <c r="B45" s="1026" t="s">
        <v>251</v>
      </c>
      <c r="C45" s="1027" t="s">
        <v>958</v>
      </c>
      <c r="D45" s="1028"/>
      <c r="E45" s="1027" t="s">
        <v>939</v>
      </c>
      <c r="F45" s="1028"/>
      <c r="G45" s="1027" t="s">
        <v>939</v>
      </c>
      <c r="H45" s="1028"/>
      <c r="I45" s="1027" t="s">
        <v>939</v>
      </c>
      <c r="J45" s="1390"/>
      <c r="K45" s="1029"/>
    </row>
    <row r="46" spans="1:11" ht="22.5" x14ac:dyDescent="0.15">
      <c r="A46" s="2296" t="s">
        <v>77</v>
      </c>
      <c r="B46" s="372" t="s">
        <v>128</v>
      </c>
      <c r="C46" s="951" t="s">
        <v>415</v>
      </c>
      <c r="D46" s="996" t="s">
        <v>1329</v>
      </c>
      <c r="E46" s="951" t="s">
        <v>415</v>
      </c>
      <c r="F46" s="996" t="s">
        <v>1492</v>
      </c>
      <c r="G46" s="951" t="s">
        <v>415</v>
      </c>
      <c r="H46" s="995" t="s">
        <v>1493</v>
      </c>
      <c r="I46" s="951" t="s">
        <v>415</v>
      </c>
      <c r="J46" s="996" t="s">
        <v>1515</v>
      </c>
      <c r="K46" s="955" t="s">
        <v>1494</v>
      </c>
    </row>
    <row r="47" spans="1:11" ht="27" customHeight="1" x14ac:dyDescent="0.15">
      <c r="A47" s="2297"/>
      <c r="B47" s="956" t="s">
        <v>59</v>
      </c>
      <c r="C47" s="957" t="s">
        <v>444</v>
      </c>
      <c r="D47" s="1013"/>
      <c r="E47" s="957" t="s">
        <v>415</v>
      </c>
      <c r="F47" s="958"/>
      <c r="G47" s="957" t="s">
        <v>444</v>
      </c>
      <c r="H47" s="1013"/>
      <c r="I47" s="957" t="s">
        <v>415</v>
      </c>
      <c r="J47" s="1610" t="s">
        <v>1511</v>
      </c>
      <c r="K47" s="970" t="s">
        <v>1530</v>
      </c>
    </row>
    <row r="48" spans="1:11" ht="27" customHeight="1" x14ac:dyDescent="0.15">
      <c r="A48" s="2297"/>
      <c r="B48" s="956" t="s">
        <v>262</v>
      </c>
      <c r="C48" s="957" t="s">
        <v>444</v>
      </c>
      <c r="D48" s="1013"/>
      <c r="E48" s="957" t="s">
        <v>415</v>
      </c>
      <c r="F48" s="958"/>
      <c r="G48" s="957" t="s">
        <v>444</v>
      </c>
      <c r="H48" s="1013"/>
      <c r="I48" s="957" t="s">
        <v>415</v>
      </c>
      <c r="J48" s="1610" t="s">
        <v>1511</v>
      </c>
      <c r="K48" s="970" t="s">
        <v>1531</v>
      </c>
    </row>
    <row r="49" spans="1:11" ht="27" customHeight="1" x14ac:dyDescent="0.15">
      <c r="A49" s="2297"/>
      <c r="B49" s="965" t="s">
        <v>259</v>
      </c>
      <c r="C49" s="966" t="s">
        <v>415</v>
      </c>
      <c r="D49" s="964" t="s">
        <v>1491</v>
      </c>
      <c r="E49" s="966" t="s">
        <v>415</v>
      </c>
      <c r="F49" s="1590" t="s">
        <v>1495</v>
      </c>
      <c r="G49" s="966" t="s">
        <v>444</v>
      </c>
      <c r="H49" s="998"/>
      <c r="I49" s="966" t="s">
        <v>415</v>
      </c>
      <c r="J49" s="1610" t="s">
        <v>1511</v>
      </c>
      <c r="K49" s="970" t="s">
        <v>1532</v>
      </c>
    </row>
    <row r="50" spans="1:11" x14ac:dyDescent="0.15">
      <c r="A50" s="2298"/>
      <c r="B50" s="971" t="s">
        <v>251</v>
      </c>
      <c r="C50" s="972" t="s">
        <v>941</v>
      </c>
      <c r="D50" s="973"/>
      <c r="E50" s="972" t="s">
        <v>910</v>
      </c>
      <c r="F50" s="973"/>
      <c r="G50" s="972" t="s">
        <v>1479</v>
      </c>
      <c r="H50" s="973"/>
      <c r="I50" s="972" t="s">
        <v>909</v>
      </c>
      <c r="J50" s="989"/>
      <c r="K50" s="990"/>
    </row>
    <row r="51" spans="1:11" ht="54" customHeight="1" x14ac:dyDescent="0.15">
      <c r="A51" s="2305" t="s">
        <v>79</v>
      </c>
      <c r="B51" s="1032" t="s">
        <v>917</v>
      </c>
      <c r="C51" s="975" t="s">
        <v>415</v>
      </c>
      <c r="D51" s="1033" t="s">
        <v>1332</v>
      </c>
      <c r="E51" s="975" t="s">
        <v>415</v>
      </c>
      <c r="F51" s="929" t="s">
        <v>1333</v>
      </c>
      <c r="G51" s="975" t="s">
        <v>415</v>
      </c>
      <c r="H51" s="1033" t="s">
        <v>1334</v>
      </c>
      <c r="I51" s="928" t="s">
        <v>415</v>
      </c>
      <c r="J51" s="2310" t="s">
        <v>1518</v>
      </c>
      <c r="K51" s="931" t="s">
        <v>1336</v>
      </c>
    </row>
    <row r="52" spans="1:11" ht="42" customHeight="1" x14ac:dyDescent="0.15">
      <c r="A52" s="2306"/>
      <c r="B52" s="932" t="s">
        <v>224</v>
      </c>
      <c r="C52" s="933" t="s">
        <v>415</v>
      </c>
      <c r="D52" s="934" t="s">
        <v>1337</v>
      </c>
      <c r="E52" s="933" t="s">
        <v>415</v>
      </c>
      <c r="F52" s="1034" t="s">
        <v>1338</v>
      </c>
      <c r="G52" s="933" t="s">
        <v>415</v>
      </c>
      <c r="H52" s="1597" t="s">
        <v>1339</v>
      </c>
      <c r="I52" s="933" t="s">
        <v>415</v>
      </c>
      <c r="J52" s="2311"/>
      <c r="K52" s="1034" t="s">
        <v>1341</v>
      </c>
    </row>
    <row r="53" spans="1:11" ht="27" customHeight="1" x14ac:dyDescent="0.15">
      <c r="A53" s="2306"/>
      <c r="B53" s="943" t="s">
        <v>65</v>
      </c>
      <c r="C53" s="944" t="s">
        <v>415</v>
      </c>
      <c r="D53" s="937" t="s">
        <v>1311</v>
      </c>
      <c r="E53" s="1036" t="s">
        <v>415</v>
      </c>
      <c r="F53" s="1011" t="s">
        <v>1342</v>
      </c>
      <c r="G53" s="944" t="s">
        <v>415</v>
      </c>
      <c r="H53" s="934" t="s">
        <v>1343</v>
      </c>
      <c r="I53" s="982" t="s">
        <v>415</v>
      </c>
      <c r="J53" s="2311"/>
      <c r="K53" s="1038" t="s">
        <v>1336</v>
      </c>
    </row>
    <row r="54" spans="1:11" ht="27" customHeight="1" x14ac:dyDescent="0.15">
      <c r="A54" s="2309"/>
      <c r="B54" s="1039" t="s">
        <v>525</v>
      </c>
      <c r="C54" s="944" t="s">
        <v>415</v>
      </c>
      <c r="D54" s="1037" t="s">
        <v>1311</v>
      </c>
      <c r="E54" s="944" t="s">
        <v>415</v>
      </c>
      <c r="F54" s="934" t="s">
        <v>1345</v>
      </c>
      <c r="G54" s="944" t="s">
        <v>415</v>
      </c>
      <c r="H54" s="934" t="s">
        <v>1346</v>
      </c>
      <c r="I54" s="944" t="s">
        <v>415</v>
      </c>
      <c r="J54" s="2311"/>
      <c r="K54" s="936" t="s">
        <v>1348</v>
      </c>
    </row>
    <row r="55" spans="1:11" ht="27" customHeight="1" x14ac:dyDescent="0.15">
      <c r="A55" s="2309"/>
      <c r="B55" s="1040" t="s">
        <v>526</v>
      </c>
      <c r="C55" s="933" t="s">
        <v>415</v>
      </c>
      <c r="D55" s="1037" t="s">
        <v>1295</v>
      </c>
      <c r="E55" s="933" t="s">
        <v>415</v>
      </c>
      <c r="F55" s="1041" t="s">
        <v>1349</v>
      </c>
      <c r="G55" s="944" t="s">
        <v>415</v>
      </c>
      <c r="H55" s="1011" t="s">
        <v>1350</v>
      </c>
      <c r="I55" s="944" t="s">
        <v>415</v>
      </c>
      <c r="J55" s="2311"/>
      <c r="K55" s="936" t="s">
        <v>1336</v>
      </c>
    </row>
    <row r="56" spans="1:11" ht="27" customHeight="1" x14ac:dyDescent="0.15">
      <c r="A56" s="2309"/>
      <c r="B56" s="1040" t="s">
        <v>527</v>
      </c>
      <c r="C56" s="1036" t="s">
        <v>415</v>
      </c>
      <c r="D56" s="937" t="s">
        <v>1311</v>
      </c>
      <c r="E56" s="1036" t="s">
        <v>415</v>
      </c>
      <c r="F56" s="1011" t="s">
        <v>1351</v>
      </c>
      <c r="G56" s="944" t="s">
        <v>415</v>
      </c>
      <c r="H56" s="1011" t="s">
        <v>1352</v>
      </c>
      <c r="I56" s="944" t="s">
        <v>415</v>
      </c>
      <c r="J56" s="2311"/>
      <c r="K56" s="934" t="s">
        <v>1354</v>
      </c>
    </row>
    <row r="57" spans="1:11" ht="27" customHeight="1" x14ac:dyDescent="0.15">
      <c r="A57" s="2309"/>
      <c r="B57" s="1042" t="s">
        <v>528</v>
      </c>
      <c r="C57" s="983" t="s">
        <v>415</v>
      </c>
      <c r="D57" s="1037" t="s">
        <v>1295</v>
      </c>
      <c r="E57" s="983" t="s">
        <v>415</v>
      </c>
      <c r="F57" s="1596" t="s">
        <v>1355</v>
      </c>
      <c r="G57" s="983" t="s">
        <v>415</v>
      </c>
      <c r="H57" s="1596" t="s">
        <v>1356</v>
      </c>
      <c r="I57" s="983" t="s">
        <v>415</v>
      </c>
      <c r="J57" s="2312"/>
      <c r="K57" s="987" t="s">
        <v>1357</v>
      </c>
    </row>
    <row r="58" spans="1:11" x14ac:dyDescent="0.15">
      <c r="A58" s="2307"/>
      <c r="B58" s="947" t="s">
        <v>251</v>
      </c>
      <c r="C58" s="948" t="s">
        <v>1523</v>
      </c>
      <c r="D58" s="949"/>
      <c r="E58" s="948" t="s">
        <v>1523</v>
      </c>
      <c r="F58" s="949"/>
      <c r="G58" s="948" t="s">
        <v>1523</v>
      </c>
      <c r="H58" s="949"/>
      <c r="I58" s="948" t="s">
        <v>1523</v>
      </c>
      <c r="J58" s="1117"/>
      <c r="K58" s="994"/>
    </row>
    <row r="59" spans="1:11" ht="40.5" customHeight="1" x14ac:dyDescent="0.15">
      <c r="A59" s="2119" t="s">
        <v>80</v>
      </c>
      <c r="B59" s="372" t="s">
        <v>57</v>
      </c>
      <c r="C59" s="951" t="s">
        <v>415</v>
      </c>
      <c r="D59" s="952" t="s">
        <v>1358</v>
      </c>
      <c r="E59" s="951" t="s">
        <v>415</v>
      </c>
      <c r="F59" s="952" t="s">
        <v>1358</v>
      </c>
      <c r="G59" s="1003" t="s">
        <v>415</v>
      </c>
      <c r="H59" s="952" t="s">
        <v>1358</v>
      </c>
      <c r="I59" s="951" t="s">
        <v>415</v>
      </c>
      <c r="J59" s="1004" t="s">
        <v>1511</v>
      </c>
      <c r="K59" s="952" t="s">
        <v>1359</v>
      </c>
    </row>
    <row r="60" spans="1:11" ht="40.5" customHeight="1" x14ac:dyDescent="0.15">
      <c r="A60" s="2120"/>
      <c r="B60" s="956" t="s">
        <v>60</v>
      </c>
      <c r="C60" s="957" t="s">
        <v>415</v>
      </c>
      <c r="D60" s="958" t="s">
        <v>1360</v>
      </c>
      <c r="E60" s="966" t="s">
        <v>415</v>
      </c>
      <c r="F60" s="958" t="s">
        <v>1361</v>
      </c>
      <c r="G60" s="957" t="s">
        <v>415</v>
      </c>
      <c r="H60" s="1013" t="s">
        <v>1361</v>
      </c>
      <c r="I60" s="966" t="s">
        <v>415</v>
      </c>
      <c r="J60" s="1030" t="s">
        <v>1232</v>
      </c>
      <c r="K60" s="958" t="s">
        <v>1362</v>
      </c>
    </row>
    <row r="61" spans="1:11" ht="40.5" customHeight="1" x14ac:dyDescent="0.15">
      <c r="A61" s="2120"/>
      <c r="B61" s="956" t="s">
        <v>61</v>
      </c>
      <c r="C61" s="957" t="s">
        <v>444</v>
      </c>
      <c r="D61" s="1013"/>
      <c r="E61" s="957" t="s">
        <v>415</v>
      </c>
      <c r="F61" s="1013" t="s">
        <v>1363</v>
      </c>
      <c r="G61" s="957" t="s">
        <v>444</v>
      </c>
      <c r="H61" s="1013"/>
      <c r="I61" s="966" t="s">
        <v>415</v>
      </c>
      <c r="J61" s="1030" t="s">
        <v>1515</v>
      </c>
      <c r="K61" s="958" t="s">
        <v>1364</v>
      </c>
    </row>
    <row r="62" spans="1:11" ht="40.5" customHeight="1" x14ac:dyDescent="0.15">
      <c r="A62" s="2120"/>
      <c r="B62" s="956" t="s">
        <v>301</v>
      </c>
      <c r="C62" s="957" t="s">
        <v>415</v>
      </c>
      <c r="D62" s="962" t="s">
        <v>1358</v>
      </c>
      <c r="E62" s="957" t="s">
        <v>415</v>
      </c>
      <c r="F62" s="962" t="s">
        <v>1358</v>
      </c>
      <c r="G62" s="957" t="s">
        <v>415</v>
      </c>
      <c r="H62" s="959" t="s">
        <v>1358</v>
      </c>
      <c r="I62" s="957" t="s">
        <v>415</v>
      </c>
      <c r="J62" s="1610" t="s">
        <v>1511</v>
      </c>
      <c r="K62" s="1611" t="s">
        <v>1359</v>
      </c>
    </row>
    <row r="63" spans="1:11" ht="40.5" customHeight="1" x14ac:dyDescent="0.15">
      <c r="A63" s="2120"/>
      <c r="B63" s="956" t="s">
        <v>221</v>
      </c>
      <c r="C63" s="957" t="s">
        <v>415</v>
      </c>
      <c r="D63" s="997" t="s">
        <v>1358</v>
      </c>
      <c r="E63" s="957" t="s">
        <v>415</v>
      </c>
      <c r="F63" s="961" t="s">
        <v>1358</v>
      </c>
      <c r="G63" s="957" t="s">
        <v>415</v>
      </c>
      <c r="H63" s="958" t="s">
        <v>1358</v>
      </c>
      <c r="I63" s="957" t="s">
        <v>415</v>
      </c>
      <c r="J63" s="1610" t="s">
        <v>1511</v>
      </c>
      <c r="K63" s="1611" t="s">
        <v>1359</v>
      </c>
    </row>
    <row r="64" spans="1:11" ht="40.5" customHeight="1" x14ac:dyDescent="0.15">
      <c r="A64" s="2120"/>
      <c r="B64" s="1044" t="s">
        <v>562</v>
      </c>
      <c r="C64" s="1045" t="s">
        <v>444</v>
      </c>
      <c r="D64" s="1046"/>
      <c r="E64" s="1045" t="s">
        <v>415</v>
      </c>
      <c r="F64" s="1046" t="s">
        <v>1363</v>
      </c>
      <c r="G64" s="1045" t="s">
        <v>444</v>
      </c>
      <c r="H64" s="1047"/>
      <c r="I64" s="1048" t="s">
        <v>415</v>
      </c>
      <c r="J64" s="1043" t="s">
        <v>1515</v>
      </c>
      <c r="K64" s="960" t="s">
        <v>1363</v>
      </c>
    </row>
    <row r="65" spans="1:11" x14ac:dyDescent="0.15">
      <c r="A65" s="2121"/>
      <c r="B65" s="971" t="s">
        <v>251</v>
      </c>
      <c r="C65" s="972" t="s">
        <v>935</v>
      </c>
      <c r="D65" s="973"/>
      <c r="E65" s="972" t="s">
        <v>907</v>
      </c>
      <c r="F65" s="973"/>
      <c r="G65" s="972" t="s">
        <v>935</v>
      </c>
      <c r="H65" s="973"/>
      <c r="I65" s="972" t="s">
        <v>1524</v>
      </c>
      <c r="J65" s="1133"/>
      <c r="K65" s="990"/>
    </row>
    <row r="66" spans="1:11" ht="27" customHeight="1" x14ac:dyDescent="0.15">
      <c r="A66" s="2305" t="s">
        <v>267</v>
      </c>
      <c r="B66" s="927" t="s">
        <v>35</v>
      </c>
      <c r="C66" s="975" t="s">
        <v>444</v>
      </c>
      <c r="D66" s="1049"/>
      <c r="E66" s="975" t="s">
        <v>415</v>
      </c>
      <c r="F66" s="1033" t="s">
        <v>1365</v>
      </c>
      <c r="G66" s="975" t="s">
        <v>415</v>
      </c>
      <c r="H66" s="1033" t="s">
        <v>1366</v>
      </c>
      <c r="I66" s="975" t="s">
        <v>1529</v>
      </c>
      <c r="J66" s="977"/>
      <c r="K66" s="1033" t="s">
        <v>1367</v>
      </c>
    </row>
    <row r="67" spans="1:11" ht="27" customHeight="1" x14ac:dyDescent="0.15">
      <c r="A67" s="2306"/>
      <c r="B67" s="390" t="s">
        <v>268</v>
      </c>
      <c r="C67" s="933" t="s">
        <v>444</v>
      </c>
      <c r="D67" s="937"/>
      <c r="E67" s="933" t="s">
        <v>415</v>
      </c>
      <c r="F67" s="937" t="s">
        <v>1368</v>
      </c>
      <c r="G67" s="933" t="s">
        <v>415</v>
      </c>
      <c r="H67" s="934" t="s">
        <v>1366</v>
      </c>
      <c r="I67" s="933" t="s">
        <v>1529</v>
      </c>
      <c r="J67" s="940" t="s">
        <v>1534</v>
      </c>
      <c r="K67" s="934" t="s">
        <v>1369</v>
      </c>
    </row>
    <row r="68" spans="1:11" ht="27" customHeight="1" x14ac:dyDescent="0.15">
      <c r="A68" s="2306"/>
      <c r="B68" s="943" t="s">
        <v>240</v>
      </c>
      <c r="C68" s="986" t="s">
        <v>444</v>
      </c>
      <c r="D68" s="1050"/>
      <c r="E68" s="986" t="s">
        <v>415</v>
      </c>
      <c r="F68" s="981" t="s">
        <v>1370</v>
      </c>
      <c r="G68" s="986" t="s">
        <v>415</v>
      </c>
      <c r="H68" s="1050" t="s">
        <v>1371</v>
      </c>
      <c r="I68" s="986" t="s">
        <v>444</v>
      </c>
      <c r="J68" s="1051"/>
      <c r="K68" s="1052"/>
    </row>
    <row r="69" spans="1:11" x14ac:dyDescent="0.15">
      <c r="A69" s="2307"/>
      <c r="B69" s="947" t="s">
        <v>251</v>
      </c>
      <c r="C69" s="948">
        <v>0</v>
      </c>
      <c r="D69" s="1053"/>
      <c r="E69" s="948" t="s">
        <v>940</v>
      </c>
      <c r="F69" s="1053"/>
      <c r="G69" s="948" t="s">
        <v>940</v>
      </c>
      <c r="H69" s="1053"/>
      <c r="I69" s="948" t="s">
        <v>1533</v>
      </c>
      <c r="J69" s="1391"/>
      <c r="K69" s="994"/>
    </row>
    <row r="70" spans="1:11" ht="33" customHeight="1" x14ac:dyDescent="0.15">
      <c r="A70" s="2296" t="s">
        <v>81</v>
      </c>
      <c r="B70" s="372" t="s">
        <v>214</v>
      </c>
      <c r="C70" s="1003" t="s">
        <v>884</v>
      </c>
      <c r="D70" s="1054" t="s">
        <v>945</v>
      </c>
      <c r="E70" s="951" t="s">
        <v>886</v>
      </c>
      <c r="F70" s="954" t="s">
        <v>946</v>
      </c>
      <c r="G70" s="1002" t="s">
        <v>883</v>
      </c>
      <c r="H70" s="1012"/>
      <c r="I70" s="951" t="s">
        <v>884</v>
      </c>
      <c r="J70" s="1387"/>
      <c r="K70" s="1589" t="s">
        <v>1535</v>
      </c>
    </row>
    <row r="71" spans="1:11" ht="22.5" customHeight="1" x14ac:dyDescent="0.15">
      <c r="A71" s="2297"/>
      <c r="B71" s="965" t="s">
        <v>215</v>
      </c>
      <c r="C71" s="968" t="s">
        <v>885</v>
      </c>
      <c r="D71" s="1055"/>
      <c r="E71" s="968" t="s">
        <v>886</v>
      </c>
      <c r="F71" s="1014" t="s">
        <v>938</v>
      </c>
      <c r="G71" s="1056" t="s">
        <v>883</v>
      </c>
      <c r="H71" s="1005"/>
      <c r="I71" s="968" t="s">
        <v>885</v>
      </c>
      <c r="J71" s="1388"/>
      <c r="K71" s="1006"/>
    </row>
    <row r="72" spans="1:11" x14ac:dyDescent="0.15">
      <c r="A72" s="2298"/>
      <c r="B72" s="971" t="s">
        <v>251</v>
      </c>
      <c r="C72" s="972" t="s">
        <v>892</v>
      </c>
      <c r="D72" s="1057"/>
      <c r="E72" s="972" t="s">
        <v>920</v>
      </c>
      <c r="F72" s="1031"/>
      <c r="G72" s="972">
        <v>0</v>
      </c>
      <c r="H72" s="1057"/>
      <c r="I72" s="972" t="s">
        <v>1522</v>
      </c>
      <c r="J72" s="1392"/>
      <c r="K72" s="990"/>
    </row>
    <row r="73" spans="1:11" ht="27" customHeight="1" x14ac:dyDescent="0.15">
      <c r="A73" s="602" t="s">
        <v>82</v>
      </c>
      <c r="B73" s="991" t="s">
        <v>216</v>
      </c>
      <c r="C73" s="948" t="s">
        <v>415</v>
      </c>
      <c r="D73" s="992" t="s">
        <v>1311</v>
      </c>
      <c r="E73" s="948" t="s">
        <v>415</v>
      </c>
      <c r="F73" s="992" t="s">
        <v>1372</v>
      </c>
      <c r="G73" s="948" t="s">
        <v>444</v>
      </c>
      <c r="H73" s="992"/>
      <c r="I73" s="948" t="s">
        <v>415</v>
      </c>
      <c r="J73" s="993" t="s">
        <v>1515</v>
      </c>
      <c r="K73" s="994" t="s">
        <v>1373</v>
      </c>
    </row>
    <row r="74" spans="1:11" ht="40.5" customHeight="1" x14ac:dyDescent="0.15">
      <c r="A74" s="809" t="s">
        <v>83</v>
      </c>
      <c r="B74" s="988" t="s">
        <v>36</v>
      </c>
      <c r="C74" s="972" t="s">
        <v>415</v>
      </c>
      <c r="D74" s="1031" t="s">
        <v>1295</v>
      </c>
      <c r="E74" s="972" t="s">
        <v>415</v>
      </c>
      <c r="F74" s="989" t="s">
        <v>1374</v>
      </c>
      <c r="G74" s="972" t="s">
        <v>415</v>
      </c>
      <c r="H74" s="989" t="s">
        <v>1375</v>
      </c>
      <c r="I74" s="972" t="s">
        <v>415</v>
      </c>
      <c r="J74" s="989" t="s">
        <v>1517</v>
      </c>
      <c r="K74" s="990" t="s">
        <v>1376</v>
      </c>
    </row>
    <row r="75" spans="1:11" ht="33.75" x14ac:dyDescent="0.15">
      <c r="A75" s="602" t="s">
        <v>84</v>
      </c>
      <c r="B75" s="991" t="s">
        <v>260</v>
      </c>
      <c r="C75" s="948" t="s">
        <v>415</v>
      </c>
      <c r="D75" s="1058" t="s">
        <v>1377</v>
      </c>
      <c r="E75" s="948" t="s">
        <v>415</v>
      </c>
      <c r="F75" s="1059" t="s">
        <v>1378</v>
      </c>
      <c r="G75" s="948" t="s">
        <v>415</v>
      </c>
      <c r="H75" s="1059" t="s">
        <v>1379</v>
      </c>
      <c r="I75" s="948" t="s">
        <v>444</v>
      </c>
      <c r="J75" s="993"/>
      <c r="K75" s="994"/>
    </row>
    <row r="76" spans="1:11" ht="40.5" customHeight="1" x14ac:dyDescent="0.15">
      <c r="A76" s="809" t="s">
        <v>85</v>
      </c>
      <c r="B76" s="988" t="s">
        <v>263</v>
      </c>
      <c r="C76" s="972" t="s">
        <v>415</v>
      </c>
      <c r="D76" s="1031" t="s">
        <v>1381</v>
      </c>
      <c r="E76" s="972" t="s">
        <v>415</v>
      </c>
      <c r="F76" s="989" t="s">
        <v>1382</v>
      </c>
      <c r="G76" s="972" t="s">
        <v>415</v>
      </c>
      <c r="H76" s="989" t="s">
        <v>1383</v>
      </c>
      <c r="I76" s="972" t="s">
        <v>444</v>
      </c>
      <c r="J76" s="1591"/>
      <c r="K76" s="990"/>
    </row>
    <row r="77" spans="1:11" ht="69" customHeight="1" x14ac:dyDescent="0.15">
      <c r="A77" s="602" t="s">
        <v>86</v>
      </c>
      <c r="B77" s="991" t="s">
        <v>261</v>
      </c>
      <c r="C77" s="948" t="s">
        <v>415</v>
      </c>
      <c r="D77" s="1059" t="s">
        <v>1385</v>
      </c>
      <c r="E77" s="948" t="s">
        <v>415</v>
      </c>
      <c r="F77" s="1598" t="s">
        <v>1386</v>
      </c>
      <c r="G77" s="948" t="s">
        <v>415</v>
      </c>
      <c r="H77" s="1059" t="s">
        <v>1387</v>
      </c>
      <c r="I77" s="948" t="s">
        <v>415</v>
      </c>
      <c r="J77" s="993" t="s">
        <v>1232</v>
      </c>
      <c r="K77" s="994" t="s">
        <v>1388</v>
      </c>
    </row>
    <row r="78" spans="1:11" ht="40.5" customHeight="1" x14ac:dyDescent="0.15">
      <c r="A78" s="809" t="s">
        <v>87</v>
      </c>
      <c r="B78" s="988" t="s">
        <v>218</v>
      </c>
      <c r="C78" s="972" t="s">
        <v>415</v>
      </c>
      <c r="D78" s="989" t="s">
        <v>1389</v>
      </c>
      <c r="E78" s="972" t="s">
        <v>415</v>
      </c>
      <c r="F78" s="989" t="s">
        <v>1390</v>
      </c>
      <c r="G78" s="972" t="s">
        <v>415</v>
      </c>
      <c r="H78" s="1031" t="s">
        <v>1391</v>
      </c>
      <c r="I78" s="1060" t="s">
        <v>415</v>
      </c>
      <c r="J78" s="989" t="s">
        <v>1517</v>
      </c>
      <c r="K78" s="990" t="s">
        <v>1393</v>
      </c>
    </row>
    <row r="79" spans="1:11" ht="27" customHeight="1" x14ac:dyDescent="0.15">
      <c r="A79" s="1061" t="s">
        <v>582</v>
      </c>
      <c r="B79" s="1062" t="s">
        <v>583</v>
      </c>
      <c r="C79" s="948" t="s">
        <v>415</v>
      </c>
      <c r="D79" s="992" t="s">
        <v>1394</v>
      </c>
      <c r="E79" s="948" t="s">
        <v>415</v>
      </c>
      <c r="F79" s="993" t="s">
        <v>1395</v>
      </c>
      <c r="G79" s="948" t="s">
        <v>415</v>
      </c>
      <c r="H79" s="993" t="s">
        <v>1394</v>
      </c>
      <c r="I79" s="948" t="s">
        <v>415</v>
      </c>
      <c r="J79" s="993" t="s">
        <v>1511</v>
      </c>
      <c r="K79" s="1063" t="s">
        <v>1397</v>
      </c>
    </row>
    <row r="80" spans="1:11" ht="27" customHeight="1" x14ac:dyDescent="0.15">
      <c r="A80" s="809" t="s">
        <v>88</v>
      </c>
      <c r="B80" s="988" t="s">
        <v>254</v>
      </c>
      <c r="C80" s="972" t="s">
        <v>415</v>
      </c>
      <c r="D80" s="1031" t="s">
        <v>1496</v>
      </c>
      <c r="E80" s="972" t="s">
        <v>415</v>
      </c>
      <c r="F80" s="989" t="s">
        <v>1497</v>
      </c>
      <c r="G80" s="972" t="s">
        <v>444</v>
      </c>
      <c r="H80" s="989"/>
      <c r="I80" s="972" t="s">
        <v>415</v>
      </c>
      <c r="J80" s="989" t="s">
        <v>1517</v>
      </c>
      <c r="K80" s="1064" t="s">
        <v>1498</v>
      </c>
    </row>
    <row r="81" spans="1:11" ht="40.5" customHeight="1" x14ac:dyDescent="0.15">
      <c r="A81" s="2299" t="s">
        <v>89</v>
      </c>
      <c r="B81" s="1065" t="s">
        <v>78</v>
      </c>
      <c r="C81" s="1066" t="s">
        <v>444</v>
      </c>
      <c r="D81" s="1067"/>
      <c r="E81" s="1066" t="s">
        <v>415</v>
      </c>
      <c r="F81" s="1068" t="s">
        <v>1398</v>
      </c>
      <c r="G81" s="1066" t="s">
        <v>444</v>
      </c>
      <c r="H81" s="1069"/>
      <c r="I81" s="1066" t="s">
        <v>444</v>
      </c>
      <c r="J81" s="1599"/>
      <c r="K81" s="1070"/>
    </row>
    <row r="82" spans="1:11" ht="40.5" customHeight="1" x14ac:dyDescent="0.15">
      <c r="A82" s="2300"/>
      <c r="B82" s="1071" t="s">
        <v>219</v>
      </c>
      <c r="C82" s="942" t="s">
        <v>415</v>
      </c>
      <c r="D82" s="1072" t="s">
        <v>1400</v>
      </c>
      <c r="E82" s="942" t="s">
        <v>415</v>
      </c>
      <c r="F82" s="1073" t="s">
        <v>1401</v>
      </c>
      <c r="G82" s="942" t="s">
        <v>415</v>
      </c>
      <c r="H82" s="1112" t="s">
        <v>1402</v>
      </c>
      <c r="I82" s="942" t="s">
        <v>444</v>
      </c>
      <c r="J82" s="1600"/>
      <c r="K82" s="1074"/>
    </row>
    <row r="83" spans="1:11" ht="40.5" customHeight="1" x14ac:dyDescent="0.15">
      <c r="A83" s="2300"/>
      <c r="B83" s="1075" t="s">
        <v>255</v>
      </c>
      <c r="C83" s="1076" t="s">
        <v>415</v>
      </c>
      <c r="D83" s="1077" t="s">
        <v>1404</v>
      </c>
      <c r="E83" s="1078" t="s">
        <v>415</v>
      </c>
      <c r="F83" s="1602" t="s">
        <v>1405</v>
      </c>
      <c r="G83" s="1078" t="s">
        <v>415</v>
      </c>
      <c r="H83" s="1079" t="s">
        <v>1406</v>
      </c>
      <c r="I83" s="1078" t="s">
        <v>444</v>
      </c>
      <c r="J83" s="1601"/>
      <c r="K83" s="1080"/>
    </row>
    <row r="84" spans="1:11" x14ac:dyDescent="0.15">
      <c r="A84" s="2301"/>
      <c r="B84" s="1081" t="s">
        <v>251</v>
      </c>
      <c r="C84" s="1082" t="s">
        <v>915</v>
      </c>
      <c r="D84" s="1083"/>
      <c r="E84" s="1082" t="s">
        <v>940</v>
      </c>
      <c r="F84" s="1083"/>
      <c r="G84" s="1082" t="s">
        <v>1499</v>
      </c>
      <c r="H84" s="1084"/>
      <c r="I84" s="1082">
        <v>0</v>
      </c>
      <c r="J84" s="1393"/>
      <c r="K84" s="1085"/>
    </row>
    <row r="85" spans="1:11" s="4" customFormat="1" ht="27" customHeight="1" x14ac:dyDescent="0.15">
      <c r="A85" s="2302" t="s">
        <v>123</v>
      </c>
      <c r="B85" s="1086" t="s">
        <v>181</v>
      </c>
      <c r="C85" s="951" t="s">
        <v>415</v>
      </c>
      <c r="D85" s="1604"/>
      <c r="E85" s="951" t="s">
        <v>415</v>
      </c>
      <c r="F85" s="954"/>
      <c r="G85" s="951" t="s">
        <v>415</v>
      </c>
      <c r="H85" s="1604"/>
      <c r="I85" s="951" t="s">
        <v>444</v>
      </c>
      <c r="J85" s="1387"/>
      <c r="K85" s="1012"/>
    </row>
    <row r="86" spans="1:11" s="4" customFormat="1" ht="27" customHeight="1" x14ac:dyDescent="0.15">
      <c r="A86" s="2303"/>
      <c r="B86" s="965" t="s">
        <v>182</v>
      </c>
      <c r="C86" s="1521" t="s">
        <v>415</v>
      </c>
      <c r="D86" s="1603"/>
      <c r="E86" s="1521" t="s">
        <v>415</v>
      </c>
      <c r="F86" s="969"/>
      <c r="G86" s="1521" t="s">
        <v>415</v>
      </c>
      <c r="H86" s="1603"/>
      <c r="I86" s="1521" t="s">
        <v>885</v>
      </c>
      <c r="J86" s="1138"/>
      <c r="K86" s="1005"/>
    </row>
    <row r="87" spans="1:11" s="4" customFormat="1" x14ac:dyDescent="0.15">
      <c r="A87" s="2304"/>
      <c r="B87" s="1087" t="s">
        <v>251</v>
      </c>
      <c r="C87" s="1088" t="s">
        <v>1500</v>
      </c>
      <c r="D87" s="1031"/>
      <c r="E87" s="1088" t="s">
        <v>920</v>
      </c>
      <c r="F87" s="1031"/>
      <c r="G87" s="1088" t="s">
        <v>920</v>
      </c>
      <c r="H87" s="1031"/>
      <c r="I87" s="1088">
        <v>0</v>
      </c>
      <c r="J87" s="1389"/>
      <c r="K87" s="1089"/>
    </row>
    <row r="88" spans="1:11" s="4" customFormat="1" ht="15.75" customHeight="1" x14ac:dyDescent="0.15">
      <c r="A88" s="2292" t="s">
        <v>893</v>
      </c>
      <c r="B88" s="2293"/>
      <c r="C88" s="1090" t="s">
        <v>1561</v>
      </c>
      <c r="D88" s="1091"/>
      <c r="E88" s="1090" t="s">
        <v>1563</v>
      </c>
      <c r="F88" s="1091"/>
      <c r="G88" s="1090" t="s">
        <v>1501</v>
      </c>
      <c r="H88" s="1091"/>
      <c r="I88" s="1090" t="s">
        <v>1565</v>
      </c>
      <c r="J88" s="1161"/>
      <c r="K88" s="1092"/>
    </row>
    <row r="89" spans="1:11" s="4" customFormat="1" ht="15.75" customHeight="1" x14ac:dyDescent="0.15">
      <c r="A89" s="2294" t="s">
        <v>895</v>
      </c>
      <c r="B89" s="2295"/>
      <c r="C89" s="1088" t="s">
        <v>1562</v>
      </c>
      <c r="D89" s="1093"/>
      <c r="E89" s="1088" t="s">
        <v>1564</v>
      </c>
      <c r="F89" s="1093"/>
      <c r="G89" s="1088" t="s">
        <v>1560</v>
      </c>
      <c r="H89" s="1093"/>
      <c r="I89" s="1088" t="s">
        <v>1566</v>
      </c>
      <c r="J89" s="1133"/>
      <c r="K89" s="1089"/>
    </row>
    <row r="90" spans="1:11" ht="27" customHeight="1" thickBot="1" x14ac:dyDescent="0.2">
      <c r="A90" s="869" t="s">
        <v>58</v>
      </c>
      <c r="B90" s="1094" t="s">
        <v>31</v>
      </c>
      <c r="C90" s="1095" t="s">
        <v>415</v>
      </c>
      <c r="D90" s="1096" t="s">
        <v>970</v>
      </c>
      <c r="E90" s="1095" t="s">
        <v>415</v>
      </c>
      <c r="F90" s="1096" t="s">
        <v>1408</v>
      </c>
      <c r="G90" s="1095" t="s">
        <v>444</v>
      </c>
      <c r="H90" s="1097"/>
      <c r="I90" s="1095" t="s">
        <v>415</v>
      </c>
      <c r="J90" s="1096" t="s">
        <v>1511</v>
      </c>
      <c r="K90" s="1098" t="s">
        <v>1409</v>
      </c>
    </row>
  </sheetData>
  <mergeCells count="24">
    <mergeCell ref="J51:J57"/>
    <mergeCell ref="A1:A3"/>
    <mergeCell ref="B1:B3"/>
    <mergeCell ref="C1:H1"/>
    <mergeCell ref="I1:K2"/>
    <mergeCell ref="C2:D2"/>
    <mergeCell ref="E2:F2"/>
    <mergeCell ref="G2:H2"/>
    <mergeCell ref="A66:A69"/>
    <mergeCell ref="A5:A14"/>
    <mergeCell ref="A15:A21"/>
    <mergeCell ref="A22:A26"/>
    <mergeCell ref="A29:A32"/>
    <mergeCell ref="A35:A37"/>
    <mergeCell ref="A38:A41"/>
    <mergeCell ref="A42:A45"/>
    <mergeCell ref="A46:A50"/>
    <mergeCell ref="A51:A58"/>
    <mergeCell ref="A59:A65"/>
    <mergeCell ref="A88:B88"/>
    <mergeCell ref="A89:B89"/>
    <mergeCell ref="A70:A72"/>
    <mergeCell ref="A81:A84"/>
    <mergeCell ref="A85:A87"/>
  </mergeCells>
  <phoneticPr fontId="2"/>
  <printOptions horizontalCentered="1"/>
  <pageMargins left="0.59055118110236227" right="0.23622047244094491" top="0.47244094488188981" bottom="0.35433070866141736" header="0.27559055118110237" footer="0"/>
  <pageSetup paperSize="9" scale="63" fitToHeight="0" orientation="portrait" r:id="rId1"/>
  <headerFooter alignWithMargins="0">
    <oddHeader>&amp;C&amp;14&amp;A&amp;R&amp;9公共図書館調査付帯調査（２０２２年度）</oddHeader>
    <oddFooter>&amp;C--付３--</oddFooter>
  </headerFooter>
  <rowBreaks count="1" manualBreakCount="1">
    <brk id="3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89"/>
  <sheetViews>
    <sheetView zoomScaleNormal="100" zoomScaleSheetLayoutView="98" workbookViewId="0">
      <pane ySplit="2" topLeftCell="A3" activePane="bottomLeft" state="frozen"/>
      <selection sqref="A1:A3"/>
      <selection pane="bottomLeft" sqref="A1:A2"/>
    </sheetView>
  </sheetViews>
  <sheetFormatPr defaultRowHeight="13.5" x14ac:dyDescent="0.15"/>
  <cols>
    <col min="1" max="1" width="7.25" style="1099" customWidth="1"/>
    <col min="2" max="2" width="6.5" style="1100" customWidth="1"/>
    <col min="3" max="3" width="11.25" style="813" customWidth="1"/>
    <col min="4" max="4" width="36.625" style="813" customWidth="1"/>
    <col min="5" max="5" width="38.625" style="813" customWidth="1"/>
    <col min="6" max="6" width="8.125" style="813" customWidth="1"/>
    <col min="7" max="7" width="37.625" style="1426" customWidth="1"/>
    <col min="8" max="8" width="7.25" style="813" customWidth="1"/>
    <col min="9" max="16384" width="9" style="813"/>
  </cols>
  <sheetData>
    <row r="1" spans="1:9" ht="15.95" customHeight="1" x14ac:dyDescent="0.15">
      <c r="A1" s="2045" t="s">
        <v>871</v>
      </c>
      <c r="B1" s="2329" t="s">
        <v>872</v>
      </c>
      <c r="C1" s="2331" t="s">
        <v>947</v>
      </c>
      <c r="D1" s="2289"/>
      <c r="E1" s="2290"/>
      <c r="F1" s="2331" t="s">
        <v>948</v>
      </c>
      <c r="G1" s="2289"/>
      <c r="H1" s="2290"/>
    </row>
    <row r="2" spans="1:9" ht="15" customHeight="1" thickBot="1" x14ac:dyDescent="0.2">
      <c r="A2" s="2046"/>
      <c r="B2" s="2330"/>
      <c r="C2" s="921" t="s">
        <v>949</v>
      </c>
      <c r="D2" s="1101" t="s">
        <v>950</v>
      </c>
      <c r="E2" s="922" t="s">
        <v>951</v>
      </c>
      <c r="F2" s="1102" t="s">
        <v>952</v>
      </c>
      <c r="G2" s="882" t="s">
        <v>953</v>
      </c>
      <c r="H2" s="1103" t="s">
        <v>954</v>
      </c>
    </row>
    <row r="3" spans="1:9" ht="54" customHeight="1" x14ac:dyDescent="0.15">
      <c r="A3" s="812" t="s">
        <v>66</v>
      </c>
      <c r="B3" s="923" t="s">
        <v>33</v>
      </c>
      <c r="C3" s="924" t="s">
        <v>415</v>
      </c>
      <c r="D3" s="1104" t="s">
        <v>1410</v>
      </c>
      <c r="E3" s="926" t="s">
        <v>1411</v>
      </c>
      <c r="F3" s="924" t="s">
        <v>385</v>
      </c>
      <c r="G3" s="1394" t="s">
        <v>1412</v>
      </c>
      <c r="H3" s="1105" t="s">
        <v>415</v>
      </c>
      <c r="I3" s="813" t="s">
        <v>976</v>
      </c>
    </row>
    <row r="4" spans="1:9" ht="27" customHeight="1" x14ac:dyDescent="0.15">
      <c r="A4" s="2305" t="s">
        <v>67</v>
      </c>
      <c r="B4" s="927" t="s">
        <v>37</v>
      </c>
      <c r="C4" s="928" t="s">
        <v>415</v>
      </c>
      <c r="D4" s="930" t="s">
        <v>1237</v>
      </c>
      <c r="E4" s="931" t="s">
        <v>1413</v>
      </c>
      <c r="F4" s="928" t="s">
        <v>385</v>
      </c>
      <c r="G4" s="1395" t="s">
        <v>1414</v>
      </c>
      <c r="H4" s="1106" t="s">
        <v>444</v>
      </c>
    </row>
    <row r="5" spans="1:9" ht="27" customHeight="1" x14ac:dyDescent="0.15">
      <c r="A5" s="2306"/>
      <c r="B5" s="932" t="s">
        <v>40</v>
      </c>
      <c r="C5" s="933" t="s">
        <v>415</v>
      </c>
      <c r="D5" s="1035" t="s">
        <v>1240</v>
      </c>
      <c r="E5" s="1034" t="s">
        <v>1415</v>
      </c>
      <c r="F5" s="933" t="s">
        <v>385</v>
      </c>
      <c r="G5" s="1396" t="s">
        <v>1416</v>
      </c>
      <c r="H5" s="1107" t="s">
        <v>444</v>
      </c>
    </row>
    <row r="6" spans="1:9" ht="27" customHeight="1" x14ac:dyDescent="0.15">
      <c r="A6" s="2306"/>
      <c r="B6" s="932" t="s">
        <v>41</v>
      </c>
      <c r="C6" s="933" t="s">
        <v>415</v>
      </c>
      <c r="D6" s="935" t="s">
        <v>1242</v>
      </c>
      <c r="E6" s="1034" t="s">
        <v>1417</v>
      </c>
      <c r="F6" s="933" t="s">
        <v>385</v>
      </c>
      <c r="G6" s="1397" t="s">
        <v>1416</v>
      </c>
      <c r="H6" s="1108" t="s">
        <v>444</v>
      </c>
    </row>
    <row r="7" spans="1:9" ht="27" customHeight="1" x14ac:dyDescent="0.15">
      <c r="A7" s="2306"/>
      <c r="B7" s="932" t="s">
        <v>38</v>
      </c>
      <c r="C7" s="933" t="s">
        <v>415</v>
      </c>
      <c r="D7" s="1109" t="s">
        <v>1244</v>
      </c>
      <c r="E7" s="1110" t="s">
        <v>1418</v>
      </c>
      <c r="F7" s="933" t="s">
        <v>385</v>
      </c>
      <c r="G7" s="1397" t="s">
        <v>1416</v>
      </c>
      <c r="H7" s="1108" t="s">
        <v>444</v>
      </c>
    </row>
    <row r="8" spans="1:9" ht="27" customHeight="1" x14ac:dyDescent="0.15">
      <c r="A8" s="2306"/>
      <c r="B8" s="932" t="s">
        <v>39</v>
      </c>
      <c r="C8" s="933" t="s">
        <v>415</v>
      </c>
      <c r="D8" s="1109" t="s">
        <v>1245</v>
      </c>
      <c r="E8" s="1110"/>
      <c r="F8" s="933" t="s">
        <v>385</v>
      </c>
      <c r="G8" s="1397" t="s">
        <v>1416</v>
      </c>
      <c r="H8" s="1111" t="s">
        <v>444</v>
      </c>
    </row>
    <row r="9" spans="1:9" ht="27" customHeight="1" x14ac:dyDescent="0.15">
      <c r="A9" s="2306"/>
      <c r="B9" s="932" t="s">
        <v>201</v>
      </c>
      <c r="C9" s="933" t="s">
        <v>415</v>
      </c>
      <c r="D9" s="1109" t="s">
        <v>1248</v>
      </c>
      <c r="E9" s="934" t="s">
        <v>1419</v>
      </c>
      <c r="F9" s="933" t="s">
        <v>316</v>
      </c>
      <c r="G9" s="1397"/>
      <c r="H9" s="1108" t="s">
        <v>1544</v>
      </c>
    </row>
    <row r="10" spans="1:9" ht="27" customHeight="1" x14ac:dyDescent="0.15">
      <c r="A10" s="2306"/>
      <c r="B10" s="932" t="s">
        <v>202</v>
      </c>
      <c r="C10" s="933" t="s">
        <v>415</v>
      </c>
      <c r="D10" s="1109" t="s">
        <v>1252</v>
      </c>
      <c r="E10" s="936" t="s">
        <v>1415</v>
      </c>
      <c r="F10" s="933" t="s">
        <v>385</v>
      </c>
      <c r="G10" s="1397" t="s">
        <v>1420</v>
      </c>
      <c r="H10" s="1108" t="s">
        <v>444</v>
      </c>
    </row>
    <row r="11" spans="1:9" ht="27" customHeight="1" x14ac:dyDescent="0.15">
      <c r="A11" s="2306"/>
      <c r="B11" s="932" t="s">
        <v>295</v>
      </c>
      <c r="C11" s="933" t="s">
        <v>415</v>
      </c>
      <c r="D11" s="1109" t="s">
        <v>1257</v>
      </c>
      <c r="E11" s="1112"/>
      <c r="F11" s="933" t="s">
        <v>385</v>
      </c>
      <c r="G11" s="1397" t="s">
        <v>1416</v>
      </c>
      <c r="H11" s="1108" t="s">
        <v>444</v>
      </c>
    </row>
    <row r="12" spans="1:9" ht="27" customHeight="1" x14ac:dyDescent="0.15">
      <c r="A12" s="2306"/>
      <c r="B12" s="943" t="s">
        <v>298</v>
      </c>
      <c r="C12" s="983" t="s">
        <v>415</v>
      </c>
      <c r="D12" s="1113" t="s">
        <v>1261</v>
      </c>
      <c r="E12" s="981" t="s">
        <v>414</v>
      </c>
      <c r="F12" s="933" t="s">
        <v>385</v>
      </c>
      <c r="G12" s="1398" t="s">
        <v>1416</v>
      </c>
      <c r="H12" s="1114" t="s">
        <v>444</v>
      </c>
    </row>
    <row r="13" spans="1:9" x14ac:dyDescent="0.15">
      <c r="A13" s="2307"/>
      <c r="B13" s="947" t="s">
        <v>251</v>
      </c>
      <c r="C13" s="948" t="s">
        <v>903</v>
      </c>
      <c r="D13" s="1115"/>
      <c r="E13" s="1116"/>
      <c r="F13" s="948" t="s">
        <v>955</v>
      </c>
      <c r="G13" s="1399"/>
      <c r="H13" s="1129">
        <v>0</v>
      </c>
    </row>
    <row r="14" spans="1:9" ht="54" customHeight="1" x14ac:dyDescent="0.15">
      <c r="A14" s="2296" t="s">
        <v>68</v>
      </c>
      <c r="B14" s="372" t="s">
        <v>203</v>
      </c>
      <c r="C14" s="951" t="s">
        <v>415</v>
      </c>
      <c r="D14" s="1118" t="s">
        <v>1266</v>
      </c>
      <c r="E14" s="952" t="s">
        <v>1421</v>
      </c>
      <c r="F14" s="951" t="s">
        <v>385</v>
      </c>
      <c r="G14" s="1400" t="s">
        <v>1422</v>
      </c>
      <c r="H14" s="1119" t="s">
        <v>444</v>
      </c>
    </row>
    <row r="15" spans="1:9" s="1445" customFormat="1" ht="27" customHeight="1" x14ac:dyDescent="0.15">
      <c r="A15" s="2308"/>
      <c r="B15" s="956" t="s">
        <v>205</v>
      </c>
      <c r="C15" s="957" t="s">
        <v>415</v>
      </c>
      <c r="D15" s="1120" t="s">
        <v>1271</v>
      </c>
      <c r="E15" s="959" t="s">
        <v>1423</v>
      </c>
      <c r="F15" s="957" t="s">
        <v>385</v>
      </c>
      <c r="G15" s="1401" t="s">
        <v>1416</v>
      </c>
      <c r="H15" s="1121" t="s">
        <v>444</v>
      </c>
    </row>
    <row r="16" spans="1:9" ht="54" customHeight="1" x14ac:dyDescent="0.15">
      <c r="A16" s="2297"/>
      <c r="B16" s="956" t="s">
        <v>284</v>
      </c>
      <c r="C16" s="957" t="s">
        <v>415</v>
      </c>
      <c r="D16" s="1120" t="s">
        <v>1275</v>
      </c>
      <c r="E16" s="958" t="s">
        <v>1536</v>
      </c>
      <c r="F16" s="957" t="s">
        <v>385</v>
      </c>
      <c r="G16" s="1401" t="s">
        <v>1424</v>
      </c>
      <c r="H16" s="1121" t="s">
        <v>415</v>
      </c>
    </row>
    <row r="17" spans="1:8" ht="40.5" customHeight="1" x14ac:dyDescent="0.15">
      <c r="A17" s="2297"/>
      <c r="B17" s="956" t="s">
        <v>204</v>
      </c>
      <c r="C17" s="957" t="s">
        <v>415</v>
      </c>
      <c r="D17" s="1120" t="s">
        <v>1280</v>
      </c>
      <c r="E17" s="959" t="s">
        <v>1537</v>
      </c>
      <c r="F17" s="957" t="s">
        <v>385</v>
      </c>
      <c r="G17" s="1401" t="s">
        <v>1425</v>
      </c>
      <c r="H17" s="1121" t="s">
        <v>444</v>
      </c>
    </row>
    <row r="18" spans="1:8" ht="27" customHeight="1" x14ac:dyDescent="0.15">
      <c r="A18" s="2297"/>
      <c r="B18" s="956" t="s">
        <v>252</v>
      </c>
      <c r="C18" s="957" t="s">
        <v>415</v>
      </c>
      <c r="D18" s="1120" t="s">
        <v>1283</v>
      </c>
      <c r="E18" s="959" t="s">
        <v>1426</v>
      </c>
      <c r="F18" s="957" t="s">
        <v>385</v>
      </c>
      <c r="G18" s="1401" t="s">
        <v>1427</v>
      </c>
      <c r="H18" s="1121" t="s">
        <v>444</v>
      </c>
    </row>
    <row r="19" spans="1:8" ht="27" customHeight="1" x14ac:dyDescent="0.15">
      <c r="A19" s="2297"/>
      <c r="B19" s="965" t="s">
        <v>253</v>
      </c>
      <c r="C19" s="968" t="s">
        <v>415</v>
      </c>
      <c r="D19" s="1120" t="s">
        <v>1280</v>
      </c>
      <c r="E19" s="1047" t="s">
        <v>1428</v>
      </c>
      <c r="F19" s="968" t="s">
        <v>385</v>
      </c>
      <c r="G19" s="1402" t="s">
        <v>1420</v>
      </c>
      <c r="H19" s="898" t="s">
        <v>444</v>
      </c>
    </row>
    <row r="20" spans="1:8" x14ac:dyDescent="0.15">
      <c r="A20" s="2298"/>
      <c r="B20" s="971" t="s">
        <v>251</v>
      </c>
      <c r="C20" s="972" t="s">
        <v>887</v>
      </c>
      <c r="D20" s="1122"/>
      <c r="E20" s="1123"/>
      <c r="F20" s="972" t="s">
        <v>887</v>
      </c>
      <c r="G20" s="1403"/>
      <c r="H20" s="1124" t="s">
        <v>908</v>
      </c>
    </row>
    <row r="21" spans="1:8" ht="40.5" customHeight="1" x14ac:dyDescent="0.15">
      <c r="A21" s="2305" t="s">
        <v>69</v>
      </c>
      <c r="B21" s="927" t="s">
        <v>90</v>
      </c>
      <c r="C21" s="928" t="s">
        <v>415</v>
      </c>
      <c r="D21" s="1125" t="s">
        <v>1289</v>
      </c>
      <c r="E21" s="1033" t="s">
        <v>968</v>
      </c>
      <c r="F21" s="928" t="s">
        <v>385</v>
      </c>
      <c r="G21" s="1395" t="s">
        <v>1538</v>
      </c>
      <c r="H21" s="1126" t="s">
        <v>444</v>
      </c>
    </row>
    <row r="22" spans="1:8" ht="27" customHeight="1" x14ac:dyDescent="0.15">
      <c r="A22" s="2306"/>
      <c r="B22" s="932" t="s">
        <v>44</v>
      </c>
      <c r="C22" s="933" t="s">
        <v>415</v>
      </c>
      <c r="D22" s="1109" t="s">
        <v>1290</v>
      </c>
      <c r="E22" s="934" t="s">
        <v>973</v>
      </c>
      <c r="F22" s="933" t="s">
        <v>385</v>
      </c>
      <c r="G22" s="1397" t="s">
        <v>1416</v>
      </c>
      <c r="H22" s="1108" t="s">
        <v>444</v>
      </c>
    </row>
    <row r="23" spans="1:8" ht="27" customHeight="1" x14ac:dyDescent="0.15">
      <c r="A23" s="2306"/>
      <c r="B23" s="932" t="s">
        <v>45</v>
      </c>
      <c r="C23" s="933" t="s">
        <v>415</v>
      </c>
      <c r="D23" s="1109" t="s">
        <v>1252</v>
      </c>
      <c r="E23" s="934" t="s">
        <v>973</v>
      </c>
      <c r="F23" s="933" t="s">
        <v>385</v>
      </c>
      <c r="G23" s="1397" t="s">
        <v>1416</v>
      </c>
      <c r="H23" s="1108" t="s">
        <v>444</v>
      </c>
    </row>
    <row r="24" spans="1:8" ht="27" customHeight="1" x14ac:dyDescent="0.15">
      <c r="A24" s="2306"/>
      <c r="B24" s="943" t="s">
        <v>46</v>
      </c>
      <c r="C24" s="983" t="s">
        <v>415</v>
      </c>
      <c r="D24" s="1113" t="s">
        <v>1252</v>
      </c>
      <c r="E24" s="981" t="s">
        <v>973</v>
      </c>
      <c r="F24" s="983" t="s">
        <v>385</v>
      </c>
      <c r="G24" s="1398" t="s">
        <v>1416</v>
      </c>
      <c r="H24" s="899" t="s">
        <v>444</v>
      </c>
    </row>
    <row r="25" spans="1:8" x14ac:dyDescent="0.15">
      <c r="A25" s="2307"/>
      <c r="B25" s="947" t="s">
        <v>251</v>
      </c>
      <c r="C25" s="948" t="s">
        <v>936</v>
      </c>
      <c r="D25" s="1115"/>
      <c r="E25" s="1116"/>
      <c r="F25" s="948" t="s">
        <v>936</v>
      </c>
      <c r="G25" s="1404"/>
      <c r="H25" s="1129">
        <v>0</v>
      </c>
    </row>
    <row r="26" spans="1:8" ht="42" customHeight="1" x14ac:dyDescent="0.15">
      <c r="A26" s="809" t="s">
        <v>70</v>
      </c>
      <c r="B26" s="988" t="s">
        <v>207</v>
      </c>
      <c r="C26" s="972" t="s">
        <v>415</v>
      </c>
      <c r="D26" s="1127" t="s">
        <v>1293</v>
      </c>
      <c r="E26" s="990" t="s">
        <v>1539</v>
      </c>
      <c r="F26" s="972" t="s">
        <v>385</v>
      </c>
      <c r="G26" s="1405" t="s">
        <v>1429</v>
      </c>
      <c r="H26" s="1124" t="s">
        <v>444</v>
      </c>
    </row>
    <row r="27" spans="1:8" ht="27" customHeight="1" x14ac:dyDescent="0.15">
      <c r="A27" s="602" t="s">
        <v>71</v>
      </c>
      <c r="B27" s="991" t="s">
        <v>208</v>
      </c>
      <c r="C27" s="948" t="s">
        <v>415</v>
      </c>
      <c r="D27" s="1128" t="s">
        <v>1297</v>
      </c>
      <c r="E27" s="994" t="s">
        <v>1540</v>
      </c>
      <c r="F27" s="948" t="s">
        <v>385</v>
      </c>
      <c r="G27" s="1406" t="s">
        <v>1414</v>
      </c>
      <c r="H27" s="1129" t="s">
        <v>444</v>
      </c>
    </row>
    <row r="28" spans="1:8" ht="27" customHeight="1" x14ac:dyDescent="0.15">
      <c r="A28" s="2296" t="s">
        <v>72</v>
      </c>
      <c r="B28" s="372" t="s">
        <v>209</v>
      </c>
      <c r="C28" s="951" t="s">
        <v>415</v>
      </c>
      <c r="D28" s="1118" t="s">
        <v>1301</v>
      </c>
      <c r="E28" s="953" t="s">
        <v>1570</v>
      </c>
      <c r="F28" s="951" t="s">
        <v>385</v>
      </c>
      <c r="G28" s="1400" t="s">
        <v>1416</v>
      </c>
      <c r="H28" s="1130" t="s">
        <v>415</v>
      </c>
    </row>
    <row r="29" spans="1:8" ht="27" customHeight="1" x14ac:dyDescent="0.15">
      <c r="A29" s="2297"/>
      <c r="B29" s="956" t="s">
        <v>47</v>
      </c>
      <c r="C29" s="957" t="s">
        <v>415</v>
      </c>
      <c r="D29" s="1120" t="s">
        <v>1303</v>
      </c>
      <c r="E29" s="959" t="s">
        <v>1568</v>
      </c>
      <c r="F29" s="957" t="s">
        <v>385</v>
      </c>
      <c r="G29" s="1401" t="s">
        <v>1416</v>
      </c>
      <c r="H29" s="1121" t="s">
        <v>444</v>
      </c>
    </row>
    <row r="30" spans="1:8" ht="27" customHeight="1" x14ac:dyDescent="0.15">
      <c r="A30" s="2297"/>
      <c r="B30" s="965" t="s">
        <v>121</v>
      </c>
      <c r="C30" s="968" t="s">
        <v>415</v>
      </c>
      <c r="D30" s="1131" t="s">
        <v>1305</v>
      </c>
      <c r="E30" s="1047" t="s">
        <v>1541</v>
      </c>
      <c r="F30" s="968" t="s">
        <v>385</v>
      </c>
      <c r="G30" s="1401" t="s">
        <v>1416</v>
      </c>
      <c r="H30" s="1105" t="s">
        <v>444</v>
      </c>
    </row>
    <row r="31" spans="1:8" x14ac:dyDescent="0.15">
      <c r="A31" s="2298"/>
      <c r="B31" s="971" t="s">
        <v>251</v>
      </c>
      <c r="C31" s="972" t="s">
        <v>940</v>
      </c>
      <c r="D31" s="1132"/>
      <c r="E31" s="1123"/>
      <c r="F31" s="972" t="s">
        <v>940</v>
      </c>
      <c r="G31" s="1407"/>
      <c r="H31" s="1124" t="s">
        <v>958</v>
      </c>
    </row>
    <row r="32" spans="1:8" ht="40.5" customHeight="1" x14ac:dyDescent="0.15">
      <c r="A32" s="602" t="s">
        <v>73</v>
      </c>
      <c r="B32" s="991" t="s">
        <v>210</v>
      </c>
      <c r="C32" s="948" t="s">
        <v>415</v>
      </c>
      <c r="D32" s="1128" t="s">
        <v>1252</v>
      </c>
      <c r="E32" s="994" t="s">
        <v>1542</v>
      </c>
      <c r="F32" s="948" t="s">
        <v>385</v>
      </c>
      <c r="G32" s="1406" t="s">
        <v>1416</v>
      </c>
      <c r="H32" s="1129" t="s">
        <v>415</v>
      </c>
    </row>
    <row r="33" spans="1:8" ht="27" customHeight="1" x14ac:dyDescent="0.15">
      <c r="A33" s="1300" t="s">
        <v>74</v>
      </c>
      <c r="B33" s="372" t="s">
        <v>211</v>
      </c>
      <c r="C33" s="1003" t="s">
        <v>415</v>
      </c>
      <c r="D33" s="1118" t="s">
        <v>1280</v>
      </c>
      <c r="E33" s="955" t="s">
        <v>1543</v>
      </c>
      <c r="F33" s="951" t="s">
        <v>385</v>
      </c>
      <c r="G33" s="1400" t="s">
        <v>1414</v>
      </c>
      <c r="H33" s="1119" t="s">
        <v>415</v>
      </c>
    </row>
    <row r="34" spans="1:8" ht="27" customHeight="1" x14ac:dyDescent="0.15">
      <c r="A34" s="2305" t="s">
        <v>75</v>
      </c>
      <c r="B34" s="927" t="s">
        <v>212</v>
      </c>
      <c r="C34" s="928" t="s">
        <v>415</v>
      </c>
      <c r="D34" s="1125" t="s">
        <v>1280</v>
      </c>
      <c r="E34" s="929"/>
      <c r="F34" s="928" t="s">
        <v>385</v>
      </c>
      <c r="G34" s="1395" t="s">
        <v>1414</v>
      </c>
      <c r="H34" s="1126" t="s">
        <v>444</v>
      </c>
    </row>
    <row r="35" spans="1:8" ht="27" customHeight="1" x14ac:dyDescent="0.15">
      <c r="A35" s="2306"/>
      <c r="B35" s="943" t="s">
        <v>34</v>
      </c>
      <c r="C35" s="983" t="s">
        <v>415</v>
      </c>
      <c r="D35" s="1113" t="s">
        <v>1318</v>
      </c>
      <c r="E35" s="1135" t="s">
        <v>1430</v>
      </c>
      <c r="F35" s="944" t="s">
        <v>316</v>
      </c>
      <c r="G35" s="1397"/>
      <c r="H35" s="1136" t="s">
        <v>1544</v>
      </c>
    </row>
    <row r="36" spans="1:8" x14ac:dyDescent="0.15">
      <c r="A36" s="2307"/>
      <c r="B36" s="947" t="s">
        <v>251</v>
      </c>
      <c r="C36" s="948" t="s">
        <v>913</v>
      </c>
      <c r="D36" s="1137"/>
      <c r="E36" s="1116"/>
      <c r="F36" s="948" t="s">
        <v>956</v>
      </c>
      <c r="G36" s="1399"/>
      <c r="H36" s="1129">
        <v>0</v>
      </c>
    </row>
    <row r="37" spans="1:8" ht="27" customHeight="1" x14ac:dyDescent="0.15">
      <c r="A37" s="2296" t="s">
        <v>76</v>
      </c>
      <c r="B37" s="372" t="s">
        <v>55</v>
      </c>
      <c r="C37" s="951" t="s">
        <v>415</v>
      </c>
      <c r="D37" s="1004" t="s">
        <v>1319</v>
      </c>
      <c r="E37" s="953" t="s">
        <v>414</v>
      </c>
      <c r="F37" s="951" t="s">
        <v>1545</v>
      </c>
      <c r="G37" s="1408" t="s">
        <v>1416</v>
      </c>
      <c r="H37" s="1119" t="s">
        <v>444</v>
      </c>
    </row>
    <row r="38" spans="1:8" ht="27" customHeight="1" x14ac:dyDescent="0.15">
      <c r="A38" s="2297"/>
      <c r="B38" s="956" t="s">
        <v>63</v>
      </c>
      <c r="C38" s="957" t="s">
        <v>415</v>
      </c>
      <c r="D38" s="1030" t="s">
        <v>1320</v>
      </c>
      <c r="E38" s="959" t="s">
        <v>414</v>
      </c>
      <c r="F38" s="957" t="s">
        <v>1545</v>
      </c>
      <c r="G38" s="1409" t="s">
        <v>1416</v>
      </c>
      <c r="H38" s="1121" t="s">
        <v>444</v>
      </c>
    </row>
    <row r="39" spans="1:8" ht="27" customHeight="1" x14ac:dyDescent="0.15">
      <c r="A39" s="2297"/>
      <c r="B39" s="965" t="s">
        <v>64</v>
      </c>
      <c r="C39" s="968" t="s">
        <v>415</v>
      </c>
      <c r="D39" s="1138" t="s">
        <v>1319</v>
      </c>
      <c r="E39" s="1047" t="s">
        <v>414</v>
      </c>
      <c r="F39" s="968" t="s">
        <v>385</v>
      </c>
      <c r="G39" s="1410" t="s">
        <v>1416</v>
      </c>
      <c r="H39" s="898" t="s">
        <v>444</v>
      </c>
    </row>
    <row r="40" spans="1:8" x14ac:dyDescent="0.15">
      <c r="A40" s="2298"/>
      <c r="B40" s="971" t="s">
        <v>251</v>
      </c>
      <c r="C40" s="972" t="s">
        <v>940</v>
      </c>
      <c r="D40" s="1132"/>
      <c r="E40" s="1123"/>
      <c r="F40" s="972" t="s">
        <v>940</v>
      </c>
      <c r="G40" s="1407"/>
      <c r="H40" s="1124">
        <v>0</v>
      </c>
    </row>
    <row r="41" spans="1:8" ht="27" customHeight="1" x14ac:dyDescent="0.15">
      <c r="A41" s="2037" t="s">
        <v>91</v>
      </c>
      <c r="B41" s="927" t="s">
        <v>56</v>
      </c>
      <c r="C41" s="928" t="s">
        <v>415</v>
      </c>
      <c r="D41" s="1125" t="s">
        <v>1324</v>
      </c>
      <c r="E41" s="929" t="s">
        <v>1431</v>
      </c>
      <c r="F41" s="928" t="s">
        <v>385</v>
      </c>
      <c r="G41" s="1395" t="s">
        <v>1425</v>
      </c>
      <c r="H41" s="1126" t="s">
        <v>444</v>
      </c>
    </row>
    <row r="42" spans="1:8" ht="27" customHeight="1" x14ac:dyDescent="0.15">
      <c r="A42" s="2038"/>
      <c r="B42" s="1016" t="s">
        <v>523</v>
      </c>
      <c r="C42" s="1017" t="s">
        <v>415</v>
      </c>
      <c r="D42" s="1139" t="s">
        <v>1280</v>
      </c>
      <c r="E42" s="1020" t="s">
        <v>1432</v>
      </c>
      <c r="F42" s="1017" t="s">
        <v>385</v>
      </c>
      <c r="G42" s="1411" t="s">
        <v>1416</v>
      </c>
      <c r="H42" s="1108" t="s">
        <v>444</v>
      </c>
    </row>
    <row r="43" spans="1:8" ht="27" customHeight="1" x14ac:dyDescent="0.15">
      <c r="A43" s="2038"/>
      <c r="B43" s="1140" t="s">
        <v>524</v>
      </c>
      <c r="C43" s="1141" t="s">
        <v>415</v>
      </c>
      <c r="D43" s="1024" t="s">
        <v>1280</v>
      </c>
      <c r="E43" s="1020" t="s">
        <v>1432</v>
      </c>
      <c r="F43" s="1141" t="s">
        <v>385</v>
      </c>
      <c r="G43" s="1412" t="s">
        <v>1416</v>
      </c>
      <c r="H43" s="899" t="s">
        <v>444</v>
      </c>
    </row>
    <row r="44" spans="1:8" x14ac:dyDescent="0.15">
      <c r="A44" s="2039"/>
      <c r="B44" s="1026" t="s">
        <v>251</v>
      </c>
      <c r="C44" s="1027" t="s">
        <v>940</v>
      </c>
      <c r="D44" s="1142"/>
      <c r="E44" s="1143"/>
      <c r="F44" s="1027" t="s">
        <v>940</v>
      </c>
      <c r="G44" s="1413"/>
      <c r="H44" s="1612">
        <v>0</v>
      </c>
    </row>
    <row r="45" spans="1:8" ht="27" customHeight="1" x14ac:dyDescent="0.15">
      <c r="A45" s="2296" t="s">
        <v>77</v>
      </c>
      <c r="B45" s="372" t="s">
        <v>128</v>
      </c>
      <c r="C45" s="951" t="s">
        <v>415</v>
      </c>
      <c r="D45" s="1004" t="s">
        <v>1330</v>
      </c>
      <c r="E45" s="953" t="s">
        <v>1569</v>
      </c>
      <c r="F45" s="951" t="s">
        <v>385</v>
      </c>
      <c r="G45" s="1400" t="s">
        <v>1433</v>
      </c>
      <c r="H45" s="1130" t="s">
        <v>415</v>
      </c>
    </row>
    <row r="46" spans="1:8" ht="27" customHeight="1" x14ac:dyDescent="0.15">
      <c r="A46" s="2297"/>
      <c r="B46" s="956" t="s">
        <v>59</v>
      </c>
      <c r="C46" s="957" t="s">
        <v>415</v>
      </c>
      <c r="D46" s="1030" t="s">
        <v>1252</v>
      </c>
      <c r="E46" s="959" t="s">
        <v>1547</v>
      </c>
      <c r="F46" s="957" t="s">
        <v>385</v>
      </c>
      <c r="G46" s="1414" t="s">
        <v>1416</v>
      </c>
      <c r="H46" s="1134" t="s">
        <v>444</v>
      </c>
    </row>
    <row r="47" spans="1:8" ht="27" customHeight="1" x14ac:dyDescent="0.15">
      <c r="A47" s="2297"/>
      <c r="B47" s="956" t="s">
        <v>262</v>
      </c>
      <c r="C47" s="957" t="s">
        <v>415</v>
      </c>
      <c r="D47" s="1043" t="s">
        <v>1242</v>
      </c>
      <c r="E47" s="959" t="s">
        <v>1434</v>
      </c>
      <c r="F47" s="957" t="s">
        <v>385</v>
      </c>
      <c r="G47" s="1414" t="s">
        <v>1416</v>
      </c>
      <c r="H47" s="1134" t="s">
        <v>444</v>
      </c>
    </row>
    <row r="48" spans="1:8" ht="27" customHeight="1" x14ac:dyDescent="0.15">
      <c r="A48" s="2297"/>
      <c r="B48" s="965" t="s">
        <v>259</v>
      </c>
      <c r="C48" s="968" t="s">
        <v>415</v>
      </c>
      <c r="D48" s="1046" t="s">
        <v>1331</v>
      </c>
      <c r="E48" s="1047" t="s">
        <v>1546</v>
      </c>
      <c r="F48" s="968" t="s">
        <v>385</v>
      </c>
      <c r="G48" s="1414" t="s">
        <v>1416</v>
      </c>
      <c r="H48" s="1134" t="s">
        <v>444</v>
      </c>
    </row>
    <row r="49" spans="1:8" x14ac:dyDescent="0.15">
      <c r="A49" s="2298"/>
      <c r="B49" s="971" t="s">
        <v>251</v>
      </c>
      <c r="C49" s="972" t="s">
        <v>936</v>
      </c>
      <c r="D49" s="1132"/>
      <c r="E49" s="1123"/>
      <c r="F49" s="972" t="s">
        <v>936</v>
      </c>
      <c r="G49" s="1407"/>
      <c r="H49" s="1124" t="s">
        <v>957</v>
      </c>
    </row>
    <row r="50" spans="1:8" ht="27" customHeight="1" x14ac:dyDescent="0.15">
      <c r="A50" s="2305" t="s">
        <v>79</v>
      </c>
      <c r="B50" s="1032" t="s">
        <v>917</v>
      </c>
      <c r="C50" s="928" t="s">
        <v>415</v>
      </c>
      <c r="D50" s="1125" t="s">
        <v>1335</v>
      </c>
      <c r="E50" s="929" t="s">
        <v>1548</v>
      </c>
      <c r="F50" s="928" t="s">
        <v>385</v>
      </c>
      <c r="G50" s="1395" t="s">
        <v>1435</v>
      </c>
      <c r="H50" s="1126" t="s">
        <v>444</v>
      </c>
    </row>
    <row r="51" spans="1:8" ht="27" customHeight="1" x14ac:dyDescent="0.15">
      <c r="A51" s="2306"/>
      <c r="B51" s="932" t="s">
        <v>224</v>
      </c>
      <c r="C51" s="933" t="s">
        <v>415</v>
      </c>
      <c r="D51" s="1144" t="s">
        <v>1340</v>
      </c>
      <c r="E51" s="934" t="s">
        <v>1549</v>
      </c>
      <c r="F51" s="933" t="s">
        <v>385</v>
      </c>
      <c r="G51" s="1397" t="s">
        <v>1420</v>
      </c>
      <c r="H51" s="1108" t="s">
        <v>415</v>
      </c>
    </row>
    <row r="52" spans="1:8" ht="27" customHeight="1" x14ac:dyDescent="0.15">
      <c r="A52" s="2306"/>
      <c r="B52" s="943" t="s">
        <v>65</v>
      </c>
      <c r="C52" s="933" t="s">
        <v>415</v>
      </c>
      <c r="D52" s="1113" t="s">
        <v>1344</v>
      </c>
      <c r="E52" s="1145" t="s">
        <v>1436</v>
      </c>
      <c r="F52" s="944" t="s">
        <v>385</v>
      </c>
      <c r="G52" s="1397" t="s">
        <v>1416</v>
      </c>
      <c r="H52" s="1136" t="s">
        <v>444</v>
      </c>
    </row>
    <row r="53" spans="1:8" ht="27" customHeight="1" x14ac:dyDescent="0.15">
      <c r="A53" s="2309"/>
      <c r="B53" s="1039" t="s">
        <v>525</v>
      </c>
      <c r="C53" s="933" t="s">
        <v>415</v>
      </c>
      <c r="D53" s="940" t="s">
        <v>1347</v>
      </c>
      <c r="E53" s="1011" t="s">
        <v>1548</v>
      </c>
      <c r="F53" s="944" t="s">
        <v>385</v>
      </c>
      <c r="G53" s="1415" t="s">
        <v>1416</v>
      </c>
      <c r="H53" s="1136" t="s">
        <v>444</v>
      </c>
    </row>
    <row r="54" spans="1:8" ht="27" customHeight="1" x14ac:dyDescent="0.15">
      <c r="A54" s="2309"/>
      <c r="B54" s="1039" t="s">
        <v>526</v>
      </c>
      <c r="C54" s="933" t="s">
        <v>415</v>
      </c>
      <c r="D54" s="940" t="s">
        <v>1283</v>
      </c>
      <c r="E54" s="1011" t="s">
        <v>1437</v>
      </c>
      <c r="F54" s="933" t="s">
        <v>385</v>
      </c>
      <c r="G54" s="1397" t="s">
        <v>1416</v>
      </c>
      <c r="H54" s="1108" t="s">
        <v>444</v>
      </c>
    </row>
    <row r="55" spans="1:8" ht="27" customHeight="1" x14ac:dyDescent="0.15">
      <c r="A55" s="2309"/>
      <c r="B55" s="1039" t="s">
        <v>527</v>
      </c>
      <c r="C55" s="933" t="s">
        <v>415</v>
      </c>
      <c r="D55" s="940" t="s">
        <v>1353</v>
      </c>
      <c r="E55" s="934" t="s">
        <v>1438</v>
      </c>
      <c r="F55" s="933" t="s">
        <v>316</v>
      </c>
      <c r="G55" s="1397"/>
      <c r="H55" s="1108" t="s">
        <v>1544</v>
      </c>
    </row>
    <row r="56" spans="1:8" ht="27" customHeight="1" x14ac:dyDescent="0.15">
      <c r="A56" s="2309"/>
      <c r="B56" s="1146" t="s">
        <v>528</v>
      </c>
      <c r="C56" s="1036" t="s">
        <v>415</v>
      </c>
      <c r="D56" s="1041" t="s">
        <v>1280</v>
      </c>
      <c r="E56" s="981" t="s">
        <v>1439</v>
      </c>
      <c r="F56" s="1036" t="s">
        <v>385</v>
      </c>
      <c r="G56" s="1415" t="s">
        <v>1416</v>
      </c>
      <c r="H56" s="1147" t="s">
        <v>444</v>
      </c>
    </row>
    <row r="57" spans="1:8" x14ac:dyDescent="0.15">
      <c r="A57" s="2307"/>
      <c r="B57" s="947" t="s">
        <v>251</v>
      </c>
      <c r="C57" s="948" t="s">
        <v>918</v>
      </c>
      <c r="D57" s="1137"/>
      <c r="E57" s="1116"/>
      <c r="F57" s="948" t="s">
        <v>942</v>
      </c>
      <c r="G57" s="1399"/>
      <c r="H57" s="1129" t="s">
        <v>1550</v>
      </c>
    </row>
    <row r="58" spans="1:8" ht="27" customHeight="1" x14ac:dyDescent="0.15">
      <c r="A58" s="2296" t="s">
        <v>80</v>
      </c>
      <c r="B58" s="372" t="s">
        <v>57</v>
      </c>
      <c r="C58" s="951" t="s">
        <v>415</v>
      </c>
      <c r="D58" s="1118" t="s">
        <v>1240</v>
      </c>
      <c r="E58" s="955" t="s">
        <v>414</v>
      </c>
      <c r="F58" s="951" t="s">
        <v>385</v>
      </c>
      <c r="G58" s="1400" t="s">
        <v>1416</v>
      </c>
      <c r="H58" s="1119" t="s">
        <v>444</v>
      </c>
    </row>
    <row r="59" spans="1:8" ht="27" customHeight="1" x14ac:dyDescent="0.15">
      <c r="A59" s="2297"/>
      <c r="B59" s="956" t="s">
        <v>60</v>
      </c>
      <c r="C59" s="957" t="s">
        <v>415</v>
      </c>
      <c r="D59" s="1120" t="s">
        <v>1275</v>
      </c>
      <c r="E59" s="959" t="s">
        <v>1440</v>
      </c>
      <c r="F59" s="957" t="s">
        <v>385</v>
      </c>
      <c r="G59" s="1416" t="s">
        <v>1416</v>
      </c>
      <c r="H59" s="1148" t="s">
        <v>444</v>
      </c>
    </row>
    <row r="60" spans="1:8" ht="27" customHeight="1" x14ac:dyDescent="0.15">
      <c r="A60" s="2297"/>
      <c r="B60" s="956" t="s">
        <v>61</v>
      </c>
      <c r="C60" s="957" t="s">
        <v>415</v>
      </c>
      <c r="D60" s="1120" t="s">
        <v>1240</v>
      </c>
      <c r="E60" s="959" t="s">
        <v>414</v>
      </c>
      <c r="F60" s="957" t="s">
        <v>385</v>
      </c>
      <c r="G60" s="1416" t="s">
        <v>1416</v>
      </c>
      <c r="H60" s="1148" t="s">
        <v>444</v>
      </c>
    </row>
    <row r="61" spans="1:8" ht="27" customHeight="1" x14ac:dyDescent="0.15">
      <c r="A61" s="2297"/>
      <c r="B61" s="956" t="s">
        <v>301</v>
      </c>
      <c r="C61" s="957" t="s">
        <v>415</v>
      </c>
      <c r="D61" s="1120" t="s">
        <v>1551</v>
      </c>
      <c r="E61" s="959" t="s">
        <v>414</v>
      </c>
      <c r="F61" s="957" t="s">
        <v>385</v>
      </c>
      <c r="G61" s="1401" t="s">
        <v>1416</v>
      </c>
      <c r="H61" s="1148" t="s">
        <v>444</v>
      </c>
    </row>
    <row r="62" spans="1:8" ht="27" customHeight="1" x14ac:dyDescent="0.15">
      <c r="A62" s="2297"/>
      <c r="B62" s="965" t="s">
        <v>221</v>
      </c>
      <c r="C62" s="957" t="s">
        <v>415</v>
      </c>
      <c r="D62" s="1131" t="s">
        <v>1240</v>
      </c>
      <c r="E62" s="1047" t="s">
        <v>414</v>
      </c>
      <c r="F62" s="957" t="s">
        <v>385</v>
      </c>
      <c r="G62" s="1401" t="s">
        <v>1416</v>
      </c>
      <c r="H62" s="1148" t="s">
        <v>444</v>
      </c>
    </row>
    <row r="63" spans="1:8" ht="27" customHeight="1" x14ac:dyDescent="0.15">
      <c r="A63" s="2328"/>
      <c r="B63" s="956" t="s">
        <v>562</v>
      </c>
      <c r="C63" s="1048" t="s">
        <v>415</v>
      </c>
      <c r="D63" s="1120" t="s">
        <v>1240</v>
      </c>
      <c r="E63" s="959" t="s">
        <v>414</v>
      </c>
      <c r="F63" s="957" t="s">
        <v>385</v>
      </c>
      <c r="G63" s="1401" t="s">
        <v>1416</v>
      </c>
      <c r="H63" s="1148" t="s">
        <v>444</v>
      </c>
    </row>
    <row r="64" spans="1:8" x14ac:dyDescent="0.15">
      <c r="A64" s="2298"/>
      <c r="B64" s="971" t="s">
        <v>251</v>
      </c>
      <c r="C64" s="972" t="s">
        <v>887</v>
      </c>
      <c r="D64" s="1132"/>
      <c r="E64" s="1123"/>
      <c r="F64" s="972" t="s">
        <v>887</v>
      </c>
      <c r="G64" s="1407"/>
      <c r="H64" s="1124">
        <v>0</v>
      </c>
    </row>
    <row r="65" spans="1:8" ht="27" customHeight="1" x14ac:dyDescent="0.15">
      <c r="A65" s="2305" t="s">
        <v>267</v>
      </c>
      <c r="B65" s="927" t="s">
        <v>35</v>
      </c>
      <c r="C65" s="928" t="s">
        <v>415</v>
      </c>
      <c r="D65" s="1125" t="s">
        <v>1242</v>
      </c>
      <c r="E65" s="929" t="s">
        <v>1441</v>
      </c>
      <c r="F65" s="928" t="s">
        <v>385</v>
      </c>
      <c r="G65" s="1395" t="s">
        <v>1416</v>
      </c>
      <c r="H65" s="1126" t="s">
        <v>444</v>
      </c>
    </row>
    <row r="66" spans="1:8" ht="27" customHeight="1" x14ac:dyDescent="0.15">
      <c r="A66" s="2306"/>
      <c r="B66" s="390" t="s">
        <v>268</v>
      </c>
      <c r="C66" s="933" t="s">
        <v>415</v>
      </c>
      <c r="D66" s="1109" t="s">
        <v>1242</v>
      </c>
      <c r="E66" s="934" t="s">
        <v>1442</v>
      </c>
      <c r="F66" s="933" t="s">
        <v>316</v>
      </c>
      <c r="G66" s="1397"/>
      <c r="H66" s="1108" t="s">
        <v>1544</v>
      </c>
    </row>
    <row r="67" spans="1:8" ht="27" customHeight="1" x14ac:dyDescent="0.15">
      <c r="A67" s="2306"/>
      <c r="B67" s="943" t="s">
        <v>240</v>
      </c>
      <c r="C67" s="983" t="s">
        <v>415</v>
      </c>
      <c r="D67" s="1113" t="s">
        <v>1242</v>
      </c>
      <c r="E67" s="934" t="s">
        <v>1552</v>
      </c>
      <c r="F67" s="944" t="s">
        <v>385</v>
      </c>
      <c r="G67" s="1397" t="s">
        <v>1416</v>
      </c>
      <c r="H67" s="1136" t="s">
        <v>415</v>
      </c>
    </row>
    <row r="68" spans="1:8" x14ac:dyDescent="0.15">
      <c r="A68" s="2307"/>
      <c r="B68" s="947" t="s">
        <v>251</v>
      </c>
      <c r="C68" s="948" t="s">
        <v>912</v>
      </c>
      <c r="D68" s="1137"/>
      <c r="E68" s="1116"/>
      <c r="F68" s="948" t="s">
        <v>944</v>
      </c>
      <c r="G68" s="1399"/>
      <c r="H68" s="1129" t="s">
        <v>958</v>
      </c>
    </row>
    <row r="69" spans="1:8" ht="27" customHeight="1" x14ac:dyDescent="0.15">
      <c r="A69" s="2296" t="s">
        <v>81</v>
      </c>
      <c r="B69" s="372" t="s">
        <v>214</v>
      </c>
      <c r="C69" s="951" t="s">
        <v>415</v>
      </c>
      <c r="D69" s="1118" t="s">
        <v>1257</v>
      </c>
      <c r="E69" s="955" t="s">
        <v>1443</v>
      </c>
      <c r="F69" s="951" t="s">
        <v>316</v>
      </c>
      <c r="G69" s="1400"/>
      <c r="H69" s="1119" t="s">
        <v>1544</v>
      </c>
    </row>
    <row r="70" spans="1:8" ht="27" customHeight="1" x14ac:dyDescent="0.15">
      <c r="A70" s="2297"/>
      <c r="B70" s="965" t="s">
        <v>215</v>
      </c>
      <c r="C70" s="968" t="s">
        <v>415</v>
      </c>
      <c r="D70" s="1149" t="s">
        <v>1257</v>
      </c>
      <c r="E70" s="1150" t="s">
        <v>1241</v>
      </c>
      <c r="F70" s="968" t="s">
        <v>316</v>
      </c>
      <c r="G70" s="1417"/>
      <c r="H70" s="1151" t="s">
        <v>1544</v>
      </c>
    </row>
    <row r="71" spans="1:8" x14ac:dyDescent="0.15">
      <c r="A71" s="2298"/>
      <c r="B71" s="971" t="s">
        <v>251</v>
      </c>
      <c r="C71" s="972" t="s">
        <v>914</v>
      </c>
      <c r="D71" s="1132"/>
      <c r="E71" s="1123"/>
      <c r="F71" s="972">
        <v>0</v>
      </c>
      <c r="G71" s="1407"/>
      <c r="H71" s="1124">
        <v>0</v>
      </c>
    </row>
    <row r="72" spans="1:8" ht="27" customHeight="1" x14ac:dyDescent="0.15">
      <c r="A72" s="602" t="s">
        <v>82</v>
      </c>
      <c r="B72" s="991" t="s">
        <v>216</v>
      </c>
      <c r="C72" s="948" t="s">
        <v>415</v>
      </c>
      <c r="D72" s="1128" t="s">
        <v>1257</v>
      </c>
      <c r="E72" s="994" t="s">
        <v>1553</v>
      </c>
      <c r="F72" s="948" t="s">
        <v>385</v>
      </c>
      <c r="G72" s="1406" t="s">
        <v>1416</v>
      </c>
      <c r="H72" s="1129" t="s">
        <v>444</v>
      </c>
    </row>
    <row r="73" spans="1:8" ht="27" customHeight="1" x14ac:dyDescent="0.15">
      <c r="A73" s="809" t="s">
        <v>83</v>
      </c>
      <c r="B73" s="988" t="s">
        <v>36</v>
      </c>
      <c r="C73" s="972" t="s">
        <v>415</v>
      </c>
      <c r="D73" s="1127" t="s">
        <v>1257</v>
      </c>
      <c r="E73" s="990" t="s">
        <v>1444</v>
      </c>
      <c r="F73" s="972" t="s">
        <v>385</v>
      </c>
      <c r="G73" s="1405" t="s">
        <v>1445</v>
      </c>
      <c r="H73" s="1124" t="s">
        <v>444</v>
      </c>
    </row>
    <row r="74" spans="1:8" ht="27" customHeight="1" x14ac:dyDescent="0.15">
      <c r="A74" s="602" t="s">
        <v>84</v>
      </c>
      <c r="B74" s="991" t="s">
        <v>260</v>
      </c>
      <c r="C74" s="948" t="s">
        <v>415</v>
      </c>
      <c r="D74" s="1128" t="s">
        <v>1380</v>
      </c>
      <c r="E74" s="994" t="s">
        <v>1446</v>
      </c>
      <c r="F74" s="948" t="s">
        <v>385</v>
      </c>
      <c r="G74" s="1406" t="s">
        <v>1416</v>
      </c>
      <c r="H74" s="1129" t="s">
        <v>415</v>
      </c>
    </row>
    <row r="75" spans="1:8" ht="27" customHeight="1" x14ac:dyDescent="0.15">
      <c r="A75" s="809" t="s">
        <v>85</v>
      </c>
      <c r="B75" s="988" t="s">
        <v>263</v>
      </c>
      <c r="C75" s="972" t="s">
        <v>415</v>
      </c>
      <c r="D75" s="1127" t="s">
        <v>1384</v>
      </c>
      <c r="E75" s="990" t="s">
        <v>1447</v>
      </c>
      <c r="F75" s="972" t="s">
        <v>316</v>
      </c>
      <c r="G75" s="1405"/>
      <c r="H75" s="1124" t="s">
        <v>1544</v>
      </c>
    </row>
    <row r="76" spans="1:8" ht="27" customHeight="1" x14ac:dyDescent="0.15">
      <c r="A76" s="602" t="s">
        <v>86</v>
      </c>
      <c r="B76" s="991" t="s">
        <v>261</v>
      </c>
      <c r="C76" s="948" t="s">
        <v>415</v>
      </c>
      <c r="D76" s="1128" t="s">
        <v>1240</v>
      </c>
      <c r="E76" s="994" t="s">
        <v>1571</v>
      </c>
      <c r="F76" s="948" t="s">
        <v>1554</v>
      </c>
      <c r="G76" s="1406" t="s">
        <v>1448</v>
      </c>
      <c r="H76" s="1129" t="s">
        <v>444</v>
      </c>
    </row>
    <row r="77" spans="1:8" ht="52.5" customHeight="1" x14ac:dyDescent="0.15">
      <c r="A77" s="809" t="s">
        <v>87</v>
      </c>
      <c r="B77" s="988" t="s">
        <v>218</v>
      </c>
      <c r="C77" s="972" t="s">
        <v>415</v>
      </c>
      <c r="D77" s="1127" t="s">
        <v>1392</v>
      </c>
      <c r="E77" s="990" t="s">
        <v>1555</v>
      </c>
      <c r="F77" s="972" t="s">
        <v>385</v>
      </c>
      <c r="G77" s="1405" t="s">
        <v>1416</v>
      </c>
      <c r="H77" s="1124" t="s">
        <v>444</v>
      </c>
    </row>
    <row r="78" spans="1:8" ht="27" customHeight="1" x14ac:dyDescent="0.15">
      <c r="A78" s="1061" t="s">
        <v>590</v>
      </c>
      <c r="B78" s="1062" t="s">
        <v>583</v>
      </c>
      <c r="C78" s="948" t="s">
        <v>415</v>
      </c>
      <c r="D78" s="1128" t="s">
        <v>1396</v>
      </c>
      <c r="E78" s="994" t="s">
        <v>1449</v>
      </c>
      <c r="F78" s="948" t="s">
        <v>385</v>
      </c>
      <c r="G78" s="1406" t="s">
        <v>1450</v>
      </c>
      <c r="H78" s="1129" t="s">
        <v>444</v>
      </c>
    </row>
    <row r="79" spans="1:8" ht="27" customHeight="1" x14ac:dyDescent="0.15">
      <c r="A79" s="809" t="s">
        <v>88</v>
      </c>
      <c r="B79" s="988" t="s">
        <v>254</v>
      </c>
      <c r="C79" s="972" t="s">
        <v>415</v>
      </c>
      <c r="D79" s="1127" t="s">
        <v>1257</v>
      </c>
      <c r="E79" s="990" t="s">
        <v>1556</v>
      </c>
      <c r="F79" s="972" t="s">
        <v>385</v>
      </c>
      <c r="G79" s="1405" t="s">
        <v>1451</v>
      </c>
      <c r="H79" s="1124" t="s">
        <v>444</v>
      </c>
    </row>
    <row r="80" spans="1:8" ht="27" customHeight="1" x14ac:dyDescent="0.15">
      <c r="A80" s="2299" t="s">
        <v>89</v>
      </c>
      <c r="B80" s="1065" t="s">
        <v>78</v>
      </c>
      <c r="C80" s="1066" t="s">
        <v>415</v>
      </c>
      <c r="D80" s="1152" t="s">
        <v>1399</v>
      </c>
      <c r="E80" s="1068" t="s">
        <v>1452</v>
      </c>
      <c r="F80" s="1066" t="s">
        <v>316</v>
      </c>
      <c r="G80" s="1418"/>
      <c r="H80" s="1153" t="s">
        <v>1544</v>
      </c>
    </row>
    <row r="81" spans="1:8" ht="27" customHeight="1" x14ac:dyDescent="0.15">
      <c r="A81" s="2300"/>
      <c r="B81" s="1071" t="s">
        <v>219</v>
      </c>
      <c r="C81" s="942" t="s">
        <v>415</v>
      </c>
      <c r="D81" s="1154" t="s">
        <v>1403</v>
      </c>
      <c r="E81" s="1112" t="s">
        <v>1453</v>
      </c>
      <c r="F81" s="942" t="s">
        <v>385</v>
      </c>
      <c r="G81" s="1419" t="s">
        <v>1416</v>
      </c>
      <c r="H81" s="1155" t="s">
        <v>444</v>
      </c>
    </row>
    <row r="82" spans="1:8" ht="27" customHeight="1" x14ac:dyDescent="0.15">
      <c r="A82" s="2300"/>
      <c r="B82" s="1075" t="s">
        <v>255</v>
      </c>
      <c r="C82" s="1156" t="s">
        <v>415</v>
      </c>
      <c r="D82" s="1157" t="s">
        <v>1407</v>
      </c>
      <c r="E82" s="1073" t="s">
        <v>1557</v>
      </c>
      <c r="F82" s="1076" t="s">
        <v>385</v>
      </c>
      <c r="G82" s="1420" t="s">
        <v>1414</v>
      </c>
      <c r="H82" s="1158" t="s">
        <v>444</v>
      </c>
    </row>
    <row r="83" spans="1:8" x14ac:dyDescent="0.15">
      <c r="A83" s="2301"/>
      <c r="B83" s="1081" t="s">
        <v>251</v>
      </c>
      <c r="C83" s="1082" t="s">
        <v>912</v>
      </c>
      <c r="D83" s="1159"/>
      <c r="E83" s="1160"/>
      <c r="F83" s="1082" t="s">
        <v>944</v>
      </c>
      <c r="G83" s="1421"/>
      <c r="H83" s="1164">
        <v>0</v>
      </c>
    </row>
    <row r="84" spans="1:8" s="4" customFormat="1" ht="27" customHeight="1" x14ac:dyDescent="0.15">
      <c r="A84" s="2302" t="s">
        <v>123</v>
      </c>
      <c r="B84" s="1086" t="s">
        <v>181</v>
      </c>
      <c r="C84" s="951" t="s">
        <v>415</v>
      </c>
      <c r="D84" s="1387" t="s">
        <v>1280</v>
      </c>
      <c r="E84" s="954"/>
      <c r="F84" s="951" t="s">
        <v>385</v>
      </c>
      <c r="G84" s="1408" t="s">
        <v>1454</v>
      </c>
      <c r="H84" s="1119" t="s">
        <v>444</v>
      </c>
    </row>
    <row r="85" spans="1:8" s="4" customFormat="1" ht="27" customHeight="1" x14ac:dyDescent="0.15">
      <c r="A85" s="2303"/>
      <c r="B85" s="965" t="s">
        <v>182</v>
      </c>
      <c r="C85" s="1577" t="s">
        <v>415</v>
      </c>
      <c r="D85" s="1138" t="s">
        <v>1280</v>
      </c>
      <c r="E85" s="969"/>
      <c r="F85" s="1577" t="s">
        <v>385</v>
      </c>
      <c r="G85" s="1580" t="s">
        <v>1454</v>
      </c>
      <c r="H85" s="1579" t="s">
        <v>444</v>
      </c>
    </row>
    <row r="86" spans="1:8" s="4" customFormat="1" x14ac:dyDescent="0.15">
      <c r="A86" s="2304"/>
      <c r="B86" s="1087" t="s">
        <v>251</v>
      </c>
      <c r="C86" s="924" t="s">
        <v>921</v>
      </c>
      <c r="D86" s="1162"/>
      <c r="E86" s="1105"/>
      <c r="F86" s="924" t="s">
        <v>920</v>
      </c>
      <c r="G86" s="1422"/>
      <c r="H86" s="1579">
        <v>0</v>
      </c>
    </row>
    <row r="87" spans="1:8" s="4" customFormat="1" ht="15.75" customHeight="1" x14ac:dyDescent="0.15">
      <c r="A87" s="2292" t="s">
        <v>893</v>
      </c>
      <c r="B87" s="2293"/>
      <c r="C87" s="1082" t="s">
        <v>1572</v>
      </c>
      <c r="D87" s="1163"/>
      <c r="E87" s="1164"/>
      <c r="F87" s="1082" t="s">
        <v>1573</v>
      </c>
      <c r="G87" s="1423"/>
      <c r="H87" s="1164" t="s">
        <v>1575</v>
      </c>
    </row>
    <row r="88" spans="1:8" s="4" customFormat="1" ht="15.75" customHeight="1" x14ac:dyDescent="0.15">
      <c r="A88" s="2294" t="s">
        <v>895</v>
      </c>
      <c r="B88" s="2295"/>
      <c r="C88" s="972" t="s">
        <v>959</v>
      </c>
      <c r="D88" s="1165"/>
      <c r="E88" s="1124"/>
      <c r="F88" s="972" t="s">
        <v>1574</v>
      </c>
      <c r="G88" s="1424"/>
      <c r="H88" s="1124" t="s">
        <v>1576</v>
      </c>
    </row>
    <row r="89" spans="1:8" ht="27" customHeight="1" thickBot="1" x14ac:dyDescent="0.2">
      <c r="A89" s="869" t="s">
        <v>58</v>
      </c>
      <c r="B89" s="1094" t="s">
        <v>31</v>
      </c>
      <c r="C89" s="1095" t="s">
        <v>415</v>
      </c>
      <c r="D89" s="1166" t="s">
        <v>1252</v>
      </c>
      <c r="E89" s="1097"/>
      <c r="F89" s="1095" t="s">
        <v>385</v>
      </c>
      <c r="G89" s="1425" t="s">
        <v>1455</v>
      </c>
      <c r="H89" s="1167" t="s">
        <v>415</v>
      </c>
    </row>
  </sheetData>
  <mergeCells count="20">
    <mergeCell ref="A14:A20"/>
    <mergeCell ref="A1:A2"/>
    <mergeCell ref="B1:B2"/>
    <mergeCell ref="C1:E1"/>
    <mergeCell ref="F1:H1"/>
    <mergeCell ref="A4:A13"/>
    <mergeCell ref="A87:B87"/>
    <mergeCell ref="A88:B88"/>
    <mergeCell ref="A84:A86"/>
    <mergeCell ref="A80:A83"/>
    <mergeCell ref="A21:A25"/>
    <mergeCell ref="A28:A31"/>
    <mergeCell ref="A34:A36"/>
    <mergeCell ref="A37:A40"/>
    <mergeCell ref="A41:A44"/>
    <mergeCell ref="A45:A49"/>
    <mergeCell ref="A50:A57"/>
    <mergeCell ref="A58:A64"/>
    <mergeCell ref="A65:A68"/>
    <mergeCell ref="A69:A71"/>
  </mergeCells>
  <phoneticPr fontId="2"/>
  <printOptions horizontalCentered="1"/>
  <pageMargins left="0.59055118110236227" right="0.23622047244094491" top="0.47244094488188981" bottom="0.35433070866141736" header="0.27559055118110237" footer="0"/>
  <pageSetup paperSize="9" scale="63" fitToHeight="0" orientation="portrait" r:id="rId1"/>
  <headerFooter alignWithMargins="0">
    <oddHeader>&amp;C&amp;14&amp;A&amp;R&amp;9公共図書館調査付帯調査（２０２２年度）</oddHeader>
    <oddFooter>&amp;C--付４--</oddFooter>
  </headerFooter>
  <rowBreaks count="1" manualBreakCount="1">
    <brk id="49"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39997558519241921"/>
    <pageSetUpPr fitToPage="1"/>
  </sheetPr>
  <dimension ref="A1:G46"/>
  <sheetViews>
    <sheetView topLeftCell="A10" zoomScaleNormal="100" workbookViewId="0">
      <selection sqref="A1:XFD1048576"/>
    </sheetView>
  </sheetViews>
  <sheetFormatPr defaultRowHeight="13.5" x14ac:dyDescent="0.15"/>
  <cols>
    <col min="1" max="1" width="11.625" style="152" bestFit="1" customWidth="1"/>
    <col min="2" max="2" width="9.75" style="152" bestFit="1" customWidth="1"/>
    <col min="3" max="3" width="10.625" style="152" bestFit="1" customWidth="1"/>
    <col min="4" max="4" width="11.75" style="152" bestFit="1" customWidth="1"/>
    <col min="5" max="5" width="12" style="152" customWidth="1"/>
    <col min="6" max="16384" width="9" style="152"/>
  </cols>
  <sheetData>
    <row r="1" spans="1:7" ht="17.25" x14ac:dyDescent="0.15">
      <c r="A1" s="2332" t="s">
        <v>853</v>
      </c>
      <c r="B1" s="1637"/>
      <c r="C1" s="1637"/>
      <c r="D1" s="1637"/>
      <c r="E1" s="1637"/>
      <c r="G1" s="152" t="s">
        <v>517</v>
      </c>
    </row>
    <row r="2" spans="1:7" ht="14.25" thickBot="1" x14ac:dyDescent="0.2">
      <c r="A2" s="1"/>
      <c r="B2" s="1"/>
      <c r="C2" s="1"/>
      <c r="D2" s="1"/>
      <c r="E2" s="1"/>
    </row>
    <row r="3" spans="1:7" x14ac:dyDescent="0.15">
      <c r="A3" s="2333" t="s">
        <v>518</v>
      </c>
      <c r="B3" s="2335" t="s">
        <v>266</v>
      </c>
      <c r="C3" s="2336"/>
      <c r="D3" s="2337"/>
      <c r="E3" s="2338" t="s">
        <v>237</v>
      </c>
    </row>
    <row r="4" spans="1:7" x14ac:dyDescent="0.15">
      <c r="A4" s="2334"/>
      <c r="B4" s="2341" t="s">
        <v>238</v>
      </c>
      <c r="C4" s="2341" t="s">
        <v>239</v>
      </c>
      <c r="D4" s="2341" t="s">
        <v>251</v>
      </c>
      <c r="E4" s="2339"/>
    </row>
    <row r="5" spans="1:7" x14ac:dyDescent="0.15">
      <c r="A5" s="2334"/>
      <c r="B5" s="2341"/>
      <c r="C5" s="2341"/>
      <c r="D5" s="2341"/>
      <c r="E5" s="2340"/>
    </row>
    <row r="6" spans="1:7" x14ac:dyDescent="0.15">
      <c r="A6" s="607" t="s">
        <v>130</v>
      </c>
      <c r="B6" s="331">
        <f>SUM(B7:B10)</f>
        <v>340974</v>
      </c>
      <c r="C6" s="331">
        <f>SUM(C7:C10)</f>
        <v>367181</v>
      </c>
      <c r="D6" s="331">
        <f>SUM(B6:C6)</f>
        <v>708155</v>
      </c>
      <c r="E6" s="332">
        <f>SUM(E7:E10)</f>
        <v>333913</v>
      </c>
    </row>
    <row r="7" spans="1:7" x14ac:dyDescent="0.15">
      <c r="A7" s="607" t="s">
        <v>506</v>
      </c>
      <c r="B7" s="806">
        <v>143333</v>
      </c>
      <c r="C7" s="806">
        <v>153050</v>
      </c>
      <c r="D7" s="331">
        <f t="shared" ref="D7:D24" si="0">SUM(B7:C7)</f>
        <v>296383</v>
      </c>
      <c r="E7" s="803">
        <v>146882</v>
      </c>
    </row>
    <row r="8" spans="1:7" x14ac:dyDescent="0.15">
      <c r="A8" s="607" t="s">
        <v>507</v>
      </c>
      <c r="B8" s="806">
        <v>70264</v>
      </c>
      <c r="C8" s="806">
        <v>77763</v>
      </c>
      <c r="D8" s="331">
        <f t="shared" si="0"/>
        <v>148027</v>
      </c>
      <c r="E8" s="803">
        <v>68945</v>
      </c>
    </row>
    <row r="9" spans="1:7" x14ac:dyDescent="0.15">
      <c r="A9" s="607" t="s">
        <v>508</v>
      </c>
      <c r="B9" s="806">
        <v>45090</v>
      </c>
      <c r="C9" s="806">
        <v>49458</v>
      </c>
      <c r="D9" s="331">
        <f t="shared" si="0"/>
        <v>94548</v>
      </c>
      <c r="E9" s="803">
        <v>42078</v>
      </c>
    </row>
    <row r="10" spans="1:7" x14ac:dyDescent="0.15">
      <c r="A10" s="607" t="s">
        <v>509</v>
      </c>
      <c r="B10" s="806">
        <v>82287</v>
      </c>
      <c r="C10" s="806">
        <v>86910</v>
      </c>
      <c r="D10" s="331">
        <f t="shared" si="0"/>
        <v>169197</v>
      </c>
      <c r="E10" s="803">
        <v>76008</v>
      </c>
    </row>
    <row r="11" spans="1:7" x14ac:dyDescent="0.15">
      <c r="A11" s="607" t="s">
        <v>132</v>
      </c>
      <c r="B11" s="806">
        <v>234888</v>
      </c>
      <c r="C11" s="806">
        <v>246649</v>
      </c>
      <c r="D11" s="331">
        <f t="shared" si="0"/>
        <v>481537</v>
      </c>
      <c r="E11" s="803">
        <v>214992</v>
      </c>
    </row>
    <row r="12" spans="1:7" x14ac:dyDescent="0.15">
      <c r="A12" s="607" t="s">
        <v>134</v>
      </c>
      <c r="B12" s="806">
        <v>47981</v>
      </c>
      <c r="C12" s="806">
        <v>51840</v>
      </c>
      <c r="D12" s="331">
        <f t="shared" si="0"/>
        <v>99821</v>
      </c>
      <c r="E12" s="803">
        <v>45558</v>
      </c>
    </row>
    <row r="13" spans="1:7" x14ac:dyDescent="0.15">
      <c r="A13" s="607" t="s">
        <v>136</v>
      </c>
      <c r="B13" s="806">
        <v>28267</v>
      </c>
      <c r="C13" s="806">
        <v>29654</v>
      </c>
      <c r="D13" s="331">
        <f t="shared" si="0"/>
        <v>57921</v>
      </c>
      <c r="E13" s="803">
        <v>27493</v>
      </c>
    </row>
    <row r="14" spans="1:7" x14ac:dyDescent="0.15">
      <c r="A14" s="607" t="s">
        <v>137</v>
      </c>
      <c r="B14" s="806">
        <v>22638</v>
      </c>
      <c r="C14" s="806">
        <v>24522</v>
      </c>
      <c r="D14" s="331">
        <f t="shared" si="0"/>
        <v>47160</v>
      </c>
      <c r="E14" s="803">
        <v>22106</v>
      </c>
    </row>
    <row r="15" spans="1:7" x14ac:dyDescent="0.15">
      <c r="A15" s="607" t="s">
        <v>138</v>
      </c>
      <c r="B15" s="806">
        <v>18808</v>
      </c>
      <c r="C15" s="806">
        <v>20476</v>
      </c>
      <c r="D15" s="331">
        <f t="shared" si="0"/>
        <v>39284</v>
      </c>
      <c r="E15" s="803">
        <v>16749</v>
      </c>
    </row>
    <row r="16" spans="1:7" x14ac:dyDescent="0.15">
      <c r="A16" s="607" t="s">
        <v>140</v>
      </c>
      <c r="B16" s="806">
        <v>33880</v>
      </c>
      <c r="C16" s="806">
        <v>35722</v>
      </c>
      <c r="D16" s="331">
        <f t="shared" si="0"/>
        <v>69602</v>
      </c>
      <c r="E16" s="803">
        <v>28697</v>
      </c>
    </row>
    <row r="17" spans="1:5" x14ac:dyDescent="0.15">
      <c r="A17" s="607" t="s">
        <v>141</v>
      </c>
      <c r="B17" s="806">
        <v>14257</v>
      </c>
      <c r="C17" s="806">
        <v>15048</v>
      </c>
      <c r="D17" s="331">
        <f t="shared" si="0"/>
        <v>29305</v>
      </c>
      <c r="E17" s="803">
        <v>14278</v>
      </c>
    </row>
    <row r="18" spans="1:5" x14ac:dyDescent="0.15">
      <c r="A18" s="607" t="s">
        <v>142</v>
      </c>
      <c r="B18" s="806">
        <v>13612</v>
      </c>
      <c r="C18" s="806">
        <v>14784</v>
      </c>
      <c r="D18" s="331">
        <f t="shared" si="0"/>
        <v>28396</v>
      </c>
      <c r="E18" s="803">
        <v>12689</v>
      </c>
    </row>
    <row r="19" spans="1:5" x14ac:dyDescent="0.15">
      <c r="A19" s="607" t="s">
        <v>144</v>
      </c>
      <c r="B19" s="806">
        <v>16193</v>
      </c>
      <c r="C19" s="806">
        <v>17334</v>
      </c>
      <c r="D19" s="331">
        <f t="shared" si="0"/>
        <v>33527</v>
      </c>
      <c r="E19" s="803">
        <v>15705</v>
      </c>
    </row>
    <row r="20" spans="1:5" x14ac:dyDescent="0.15">
      <c r="A20" s="607" t="s">
        <v>146</v>
      </c>
      <c r="B20" s="806">
        <v>17835</v>
      </c>
      <c r="C20" s="806">
        <v>19214</v>
      </c>
      <c r="D20" s="331">
        <f t="shared" si="0"/>
        <v>37049</v>
      </c>
      <c r="E20" s="803">
        <v>15816</v>
      </c>
    </row>
    <row r="21" spans="1:5" x14ac:dyDescent="0.15">
      <c r="A21" s="607" t="s">
        <v>147</v>
      </c>
      <c r="B21" s="806">
        <v>21141</v>
      </c>
      <c r="C21" s="806">
        <v>22784</v>
      </c>
      <c r="D21" s="331">
        <f t="shared" si="0"/>
        <v>43925</v>
      </c>
      <c r="E21" s="803">
        <v>18588</v>
      </c>
    </row>
    <row r="22" spans="1:5" x14ac:dyDescent="0.15">
      <c r="A22" s="607" t="s">
        <v>149</v>
      </c>
      <c r="B22" s="806">
        <v>21211</v>
      </c>
      <c r="C22" s="806">
        <v>23034</v>
      </c>
      <c r="D22" s="331">
        <f t="shared" si="0"/>
        <v>44245</v>
      </c>
      <c r="E22" s="803">
        <v>17714</v>
      </c>
    </row>
    <row r="23" spans="1:5" x14ac:dyDescent="0.15">
      <c r="A23" s="607" t="s">
        <v>151</v>
      </c>
      <c r="B23" s="806">
        <v>12964</v>
      </c>
      <c r="C23" s="806">
        <v>13960</v>
      </c>
      <c r="D23" s="331">
        <f t="shared" si="0"/>
        <v>26924</v>
      </c>
      <c r="E23" s="803">
        <v>12399</v>
      </c>
    </row>
    <row r="24" spans="1:5" ht="14.25" thickBot="1" x14ac:dyDescent="0.2">
      <c r="A24" s="317" t="s">
        <v>153</v>
      </c>
      <c r="B24" s="805">
        <v>16459</v>
      </c>
      <c r="C24" s="805">
        <v>17506</v>
      </c>
      <c r="D24" s="331">
        <f t="shared" si="0"/>
        <v>33965</v>
      </c>
      <c r="E24" s="804">
        <v>14324</v>
      </c>
    </row>
    <row r="25" spans="1:5" ht="14.25" thickBot="1" x14ac:dyDescent="0.2">
      <c r="A25" s="318" t="s">
        <v>269</v>
      </c>
      <c r="B25" s="333">
        <f>SUM(B7:B24)</f>
        <v>861108</v>
      </c>
      <c r="C25" s="333">
        <f>SUM(C7:C24)</f>
        <v>919708</v>
      </c>
      <c r="D25" s="333">
        <f>SUM(B25:C25)</f>
        <v>1780816</v>
      </c>
      <c r="E25" s="334">
        <f>SUM(E7:E24)</f>
        <v>811021</v>
      </c>
    </row>
    <row r="26" spans="1:5" x14ac:dyDescent="0.15">
      <c r="A26" s="319" t="s">
        <v>155</v>
      </c>
      <c r="B26" s="807">
        <v>6651</v>
      </c>
      <c r="C26" s="807">
        <v>7216</v>
      </c>
      <c r="D26" s="335">
        <f>SUM(B26:C26)</f>
        <v>13867</v>
      </c>
      <c r="E26" s="808">
        <v>6325</v>
      </c>
    </row>
    <row r="27" spans="1:5" x14ac:dyDescent="0.15">
      <c r="A27" s="607" t="s">
        <v>157</v>
      </c>
      <c r="B27" s="806">
        <v>6124</v>
      </c>
      <c r="C27" s="806">
        <v>6597</v>
      </c>
      <c r="D27" s="335">
        <f t="shared" ref="D27:D37" si="1">SUM(B27:C27)</f>
        <v>12721</v>
      </c>
      <c r="E27" s="808">
        <v>5074</v>
      </c>
    </row>
    <row r="28" spans="1:5" x14ac:dyDescent="0.15">
      <c r="A28" s="607" t="s">
        <v>158</v>
      </c>
      <c r="B28" s="806">
        <v>5367</v>
      </c>
      <c r="C28" s="806">
        <v>5782</v>
      </c>
      <c r="D28" s="335">
        <f t="shared" si="1"/>
        <v>11149</v>
      </c>
      <c r="E28" s="808">
        <v>4590</v>
      </c>
    </row>
    <row r="29" spans="1:5" x14ac:dyDescent="0.15">
      <c r="A29" s="607" t="s">
        <v>159</v>
      </c>
      <c r="B29" s="806">
        <v>6699</v>
      </c>
      <c r="C29" s="806">
        <v>7237</v>
      </c>
      <c r="D29" s="335">
        <f t="shared" si="1"/>
        <v>13936</v>
      </c>
      <c r="E29" s="808">
        <v>5485</v>
      </c>
    </row>
    <row r="30" spans="1:5" x14ac:dyDescent="0.15">
      <c r="A30" s="607" t="s">
        <v>510</v>
      </c>
      <c r="B30" s="806">
        <v>427</v>
      </c>
      <c r="C30" s="806">
        <v>485</v>
      </c>
      <c r="D30" s="335">
        <f t="shared" si="1"/>
        <v>912</v>
      </c>
      <c r="E30" s="808">
        <v>393</v>
      </c>
    </row>
    <row r="31" spans="1:5" x14ac:dyDescent="0.15">
      <c r="A31" s="607" t="s">
        <v>160</v>
      </c>
      <c r="B31" s="806">
        <v>6150</v>
      </c>
      <c r="C31" s="806">
        <v>6589</v>
      </c>
      <c r="D31" s="335">
        <f t="shared" si="1"/>
        <v>12739</v>
      </c>
      <c r="E31" s="808">
        <v>5685</v>
      </c>
    </row>
    <row r="32" spans="1:5" x14ac:dyDescent="0.15">
      <c r="A32" s="607" t="s">
        <v>161</v>
      </c>
      <c r="B32" s="806">
        <v>5370</v>
      </c>
      <c r="C32" s="806">
        <v>5738</v>
      </c>
      <c r="D32" s="335">
        <f t="shared" si="1"/>
        <v>11108</v>
      </c>
      <c r="E32" s="808">
        <v>4627</v>
      </c>
    </row>
    <row r="33" spans="1:5" x14ac:dyDescent="0.15">
      <c r="A33" s="607" t="s">
        <v>162</v>
      </c>
      <c r="B33" s="806">
        <v>2899</v>
      </c>
      <c r="C33" s="806">
        <v>2929</v>
      </c>
      <c r="D33" s="335">
        <f t="shared" si="1"/>
        <v>5828</v>
      </c>
      <c r="E33" s="808">
        <v>2508</v>
      </c>
    </row>
    <row r="34" spans="1:5" x14ac:dyDescent="0.15">
      <c r="A34" s="607" t="s">
        <v>511</v>
      </c>
      <c r="B34" s="806">
        <v>651</v>
      </c>
      <c r="C34" s="806">
        <v>768</v>
      </c>
      <c r="D34" s="335">
        <f t="shared" si="1"/>
        <v>1419</v>
      </c>
      <c r="E34" s="808">
        <v>603</v>
      </c>
    </row>
    <row r="35" spans="1:5" x14ac:dyDescent="0.15">
      <c r="A35" s="607" t="s">
        <v>163</v>
      </c>
      <c r="B35" s="806">
        <v>2255</v>
      </c>
      <c r="C35" s="806">
        <v>2434</v>
      </c>
      <c r="D35" s="335">
        <f t="shared" si="1"/>
        <v>4689</v>
      </c>
      <c r="E35" s="808">
        <v>2242</v>
      </c>
    </row>
    <row r="36" spans="1:5" x14ac:dyDescent="0.15">
      <c r="A36" s="607" t="s">
        <v>164</v>
      </c>
      <c r="B36" s="806">
        <v>6554</v>
      </c>
      <c r="C36" s="806">
        <v>7210</v>
      </c>
      <c r="D36" s="335">
        <f t="shared" si="1"/>
        <v>13764</v>
      </c>
      <c r="E36" s="808">
        <v>6084</v>
      </c>
    </row>
    <row r="37" spans="1:5" ht="14.25" thickBot="1" x14ac:dyDescent="0.2">
      <c r="A37" s="317" t="s">
        <v>512</v>
      </c>
      <c r="B37" s="805">
        <v>5280</v>
      </c>
      <c r="C37" s="805">
        <v>5646</v>
      </c>
      <c r="D37" s="335">
        <f t="shared" si="1"/>
        <v>10926</v>
      </c>
      <c r="E37" s="808">
        <v>5293</v>
      </c>
    </row>
    <row r="38" spans="1:5" ht="14.25" thickBot="1" x14ac:dyDescent="0.2">
      <c r="A38" s="318" t="s">
        <v>124</v>
      </c>
      <c r="B38" s="333">
        <f>SUM(B26:B37)</f>
        <v>54427</v>
      </c>
      <c r="C38" s="333">
        <f>SUM(C26:C37)</f>
        <v>58631</v>
      </c>
      <c r="D38" s="333">
        <f>SUM(B38:C38)</f>
        <v>113058</v>
      </c>
      <c r="E38" s="334">
        <f>SUM(E26:E37)</f>
        <v>48909</v>
      </c>
    </row>
    <row r="39" spans="1:5" ht="14.25" thickBot="1" x14ac:dyDescent="0.2">
      <c r="A39" s="320" t="s">
        <v>519</v>
      </c>
      <c r="B39" s="336">
        <f>B25+B38</f>
        <v>915535</v>
      </c>
      <c r="C39" s="336">
        <f>C25+C38</f>
        <v>978339</v>
      </c>
      <c r="D39" s="336">
        <f>SUM(B39:C39)</f>
        <v>1893874</v>
      </c>
      <c r="E39" s="337">
        <f>E25+E38</f>
        <v>859930</v>
      </c>
    </row>
    <row r="42" spans="1:5" x14ac:dyDescent="0.15">
      <c r="C42" s="153" t="s">
        <v>103</v>
      </c>
      <c r="D42" s="403">
        <f>SUM(D25,D38)-D30</f>
        <v>1892962</v>
      </c>
      <c r="E42" s="152" t="s">
        <v>607</v>
      </c>
    </row>
    <row r="43" spans="1:5" x14ac:dyDescent="0.15">
      <c r="C43" s="152" t="s">
        <v>104</v>
      </c>
      <c r="D43" s="403">
        <f>D39-D30</f>
        <v>1892962</v>
      </c>
      <c r="E43" s="152" t="s">
        <v>607</v>
      </c>
    </row>
    <row r="45" spans="1:5" x14ac:dyDescent="0.15">
      <c r="C45" s="153"/>
      <c r="D45" s="403"/>
    </row>
    <row r="46" spans="1:5" x14ac:dyDescent="0.15">
      <c r="D46" s="403"/>
    </row>
  </sheetData>
  <mergeCells count="7">
    <mergeCell ref="A1:E1"/>
    <mergeCell ref="A3:A5"/>
    <mergeCell ref="B3:D3"/>
    <mergeCell ref="E3:E5"/>
    <mergeCell ref="B4:B5"/>
    <mergeCell ref="C4:C5"/>
    <mergeCell ref="D4:D5"/>
  </mergeCells>
  <phoneticPr fontId="2"/>
  <printOptions horizontalCentered="1" verticalCentered="1"/>
  <pageMargins left="0.51181102362204722" right="0.23622047244094491" top="0.39370078740157483" bottom="0" header="0.27559055118110237" footer="0.23622047244094491"/>
  <pageSetup paperSize="9" orientation="portrait" r:id="rId1"/>
  <headerFooter alignWithMargins="0">
    <oddHeader>&amp;C&amp;"ＭＳ Ｐゴシック,太字"&amp;16&amp;A&amp;R&amp;9
公共図書館調査（２０２０年度）</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249977111117893"/>
    <pageSetUpPr fitToPage="1"/>
  </sheetPr>
  <dimension ref="A1:O46"/>
  <sheetViews>
    <sheetView topLeftCell="A6" zoomScaleNormal="100" workbookViewId="0">
      <selection sqref="A1:XFD1048576"/>
    </sheetView>
  </sheetViews>
  <sheetFormatPr defaultRowHeight="13.5" x14ac:dyDescent="0.15"/>
  <cols>
    <col min="1" max="1" width="11.625" style="152" bestFit="1" customWidth="1"/>
    <col min="2" max="2" width="9.75" style="152" bestFit="1" customWidth="1"/>
    <col min="3" max="3" width="10.625" style="152" bestFit="1" customWidth="1"/>
    <col min="4" max="4" width="11.75" style="152" bestFit="1" customWidth="1"/>
    <col min="5" max="5" width="12" style="152" customWidth="1"/>
    <col min="6" max="6" width="9" style="152"/>
    <col min="7" max="10" width="9.875" style="152" customWidth="1"/>
    <col min="11" max="16384" width="9" style="152"/>
  </cols>
  <sheetData>
    <row r="1" spans="1:15" ht="17.25" x14ac:dyDescent="0.15">
      <c r="A1" s="2332" t="s">
        <v>852</v>
      </c>
      <c r="B1" s="1637"/>
      <c r="C1" s="1637"/>
      <c r="D1" s="1637"/>
      <c r="E1" s="1637"/>
      <c r="G1" s="152" t="s">
        <v>517</v>
      </c>
    </row>
    <row r="2" spans="1:15" ht="14.25" thickBot="1" x14ac:dyDescent="0.2">
      <c r="A2" s="1"/>
      <c r="B2" s="1"/>
      <c r="C2" s="1"/>
      <c r="D2" s="1"/>
      <c r="E2" s="1"/>
    </row>
    <row r="3" spans="1:15" x14ac:dyDescent="0.15">
      <c r="A3" s="2333" t="s">
        <v>518</v>
      </c>
      <c r="B3" s="2335" t="s">
        <v>266</v>
      </c>
      <c r="C3" s="2336"/>
      <c r="D3" s="2337"/>
      <c r="E3" s="2338" t="s">
        <v>237</v>
      </c>
    </row>
    <row r="4" spans="1:15" x14ac:dyDescent="0.15">
      <c r="A4" s="2334"/>
      <c r="B4" s="2341" t="s">
        <v>238</v>
      </c>
      <c r="C4" s="2341" t="s">
        <v>239</v>
      </c>
      <c r="D4" s="2341" t="s">
        <v>251</v>
      </c>
      <c r="E4" s="2339"/>
    </row>
    <row r="5" spans="1:15" x14ac:dyDescent="0.15">
      <c r="A5" s="2334"/>
      <c r="B5" s="2341"/>
      <c r="C5" s="2341"/>
      <c r="D5" s="2341"/>
      <c r="E5" s="2340"/>
      <c r="G5" s="152" t="s">
        <v>962</v>
      </c>
      <c r="I5" s="608"/>
    </row>
    <row r="6" spans="1:15" x14ac:dyDescent="0.15">
      <c r="A6" s="391" t="s">
        <v>130</v>
      </c>
      <c r="B6" s="331">
        <f>SUM(B7:B10)</f>
        <v>339225</v>
      </c>
      <c r="C6" s="331">
        <f>SUM(C7:C10)</f>
        <v>365262</v>
      </c>
      <c r="D6" s="331">
        <f>SUM(B6:C6)</f>
        <v>704487</v>
      </c>
      <c r="E6" s="332">
        <f>SUM(E7:E10)</f>
        <v>334975</v>
      </c>
      <c r="G6" s="1229">
        <v>339225</v>
      </c>
      <c r="H6" s="1229">
        <v>365262</v>
      </c>
      <c r="I6" s="1230">
        <v>704487</v>
      </c>
      <c r="J6" s="1229">
        <v>334975</v>
      </c>
      <c r="L6" s="1231" t="str">
        <f>IF(B6=G6,"","！！")</f>
        <v/>
      </c>
      <c r="M6" s="1231" t="str">
        <f t="shared" ref="M6:O6" si="0">IF(C6=H6,"","！！")</f>
        <v/>
      </c>
      <c r="N6" s="1231" t="str">
        <f t="shared" si="0"/>
        <v/>
      </c>
      <c r="O6" s="1231" t="str">
        <f t="shared" si="0"/>
        <v/>
      </c>
    </row>
    <row r="7" spans="1:15" x14ac:dyDescent="0.15">
      <c r="A7" s="391" t="s">
        <v>506</v>
      </c>
      <c r="B7" s="806">
        <v>142832</v>
      </c>
      <c r="C7" s="806">
        <v>152254</v>
      </c>
      <c r="D7" s="331">
        <f t="shared" ref="D7:D24" si="1">SUM(B7:C7)</f>
        <v>295086</v>
      </c>
      <c r="E7" s="803">
        <v>147318</v>
      </c>
      <c r="G7" s="1229">
        <v>142832</v>
      </c>
      <c r="H7" s="1229">
        <v>152254</v>
      </c>
      <c r="I7" s="1230">
        <v>295086</v>
      </c>
      <c r="J7" s="1229">
        <v>147318</v>
      </c>
      <c r="L7" s="1231" t="str">
        <f t="shared" ref="L7:L39" si="2">IF(B7=G7,"","！！")</f>
        <v/>
      </c>
      <c r="M7" s="1231" t="str">
        <f t="shared" ref="M7:M39" si="3">IF(C7=H7,"","！！")</f>
        <v/>
      </c>
      <c r="N7" s="1231" t="str">
        <f t="shared" ref="N7:N39" si="4">IF(D7=I7,"","！！")</f>
        <v/>
      </c>
      <c r="O7" s="1231" t="str">
        <f t="shared" ref="O7:O39" si="5">IF(E7=J7,"","！！")</f>
        <v/>
      </c>
    </row>
    <row r="8" spans="1:15" x14ac:dyDescent="0.15">
      <c r="A8" s="391" t="s">
        <v>507</v>
      </c>
      <c r="B8" s="806">
        <v>70202</v>
      </c>
      <c r="C8" s="806">
        <v>77651</v>
      </c>
      <c r="D8" s="331">
        <f t="shared" si="1"/>
        <v>147853</v>
      </c>
      <c r="E8" s="803">
        <v>69365</v>
      </c>
      <c r="G8" s="1229">
        <v>70202</v>
      </c>
      <c r="H8" s="1229">
        <v>77651</v>
      </c>
      <c r="I8" s="1230">
        <v>147853</v>
      </c>
      <c r="J8" s="1229">
        <v>69365</v>
      </c>
      <c r="L8" s="1231" t="str">
        <f t="shared" si="2"/>
        <v/>
      </c>
      <c r="M8" s="1231" t="str">
        <f t="shared" si="3"/>
        <v/>
      </c>
      <c r="N8" s="1231" t="str">
        <f t="shared" si="4"/>
        <v/>
      </c>
      <c r="O8" s="1231" t="str">
        <f t="shared" si="5"/>
        <v/>
      </c>
    </row>
    <row r="9" spans="1:15" x14ac:dyDescent="0.15">
      <c r="A9" s="391" t="s">
        <v>508</v>
      </c>
      <c r="B9" s="806">
        <v>44574</v>
      </c>
      <c r="C9" s="806">
        <v>48995</v>
      </c>
      <c r="D9" s="331">
        <f t="shared" si="1"/>
        <v>93569</v>
      </c>
      <c r="E9" s="803">
        <v>42165</v>
      </c>
      <c r="G9" s="1229">
        <v>44574</v>
      </c>
      <c r="H9" s="1229">
        <v>48995</v>
      </c>
      <c r="I9" s="1230">
        <v>93569</v>
      </c>
      <c r="J9" s="1229">
        <v>42165</v>
      </c>
      <c r="L9" s="1231" t="str">
        <f t="shared" si="2"/>
        <v/>
      </c>
      <c r="M9" s="1231" t="str">
        <f t="shared" si="3"/>
        <v/>
      </c>
      <c r="N9" s="1231" t="str">
        <f t="shared" si="4"/>
        <v/>
      </c>
      <c r="O9" s="1231" t="str">
        <f t="shared" si="5"/>
        <v/>
      </c>
    </row>
    <row r="10" spans="1:15" x14ac:dyDescent="0.15">
      <c r="A10" s="391" t="s">
        <v>509</v>
      </c>
      <c r="B10" s="806">
        <v>81617</v>
      </c>
      <c r="C10" s="806">
        <v>86362</v>
      </c>
      <c r="D10" s="331">
        <f t="shared" si="1"/>
        <v>167979</v>
      </c>
      <c r="E10" s="803">
        <v>76127</v>
      </c>
      <c r="G10" s="1229">
        <v>81617</v>
      </c>
      <c r="H10" s="1229">
        <v>86362</v>
      </c>
      <c r="I10" s="1230">
        <v>167979</v>
      </c>
      <c r="J10" s="1229">
        <v>76127</v>
      </c>
      <c r="L10" s="1231" t="str">
        <f t="shared" si="2"/>
        <v/>
      </c>
      <c r="M10" s="1231" t="str">
        <f t="shared" si="3"/>
        <v/>
      </c>
      <c r="N10" s="1231" t="str">
        <f t="shared" si="4"/>
        <v/>
      </c>
      <c r="O10" s="1231" t="str">
        <f t="shared" si="5"/>
        <v/>
      </c>
    </row>
    <row r="11" spans="1:15" x14ac:dyDescent="0.15">
      <c r="A11" s="391" t="s">
        <v>132</v>
      </c>
      <c r="B11" s="806">
        <v>234114</v>
      </c>
      <c r="C11" s="806">
        <v>245747</v>
      </c>
      <c r="D11" s="331">
        <f t="shared" si="1"/>
        <v>479861</v>
      </c>
      <c r="E11" s="803">
        <v>216270</v>
      </c>
      <c r="G11" s="1229">
        <v>234114</v>
      </c>
      <c r="H11" s="1229">
        <v>245747</v>
      </c>
      <c r="I11" s="1230">
        <v>479861</v>
      </c>
      <c r="J11" s="1229">
        <v>216270</v>
      </c>
      <c r="L11" s="1231" t="str">
        <f t="shared" si="2"/>
        <v/>
      </c>
      <c r="M11" s="1231" t="str">
        <f t="shared" si="3"/>
        <v/>
      </c>
      <c r="N11" s="1231" t="str">
        <f t="shared" si="4"/>
        <v/>
      </c>
      <c r="O11" s="1231" t="str">
        <f t="shared" si="5"/>
        <v/>
      </c>
    </row>
    <row r="12" spans="1:15" x14ac:dyDescent="0.15">
      <c r="A12" s="391" t="s">
        <v>134</v>
      </c>
      <c r="B12" s="806">
        <v>47495</v>
      </c>
      <c r="C12" s="806">
        <v>51316</v>
      </c>
      <c r="D12" s="331">
        <f t="shared" si="1"/>
        <v>98811</v>
      </c>
      <c r="E12" s="803">
        <v>45643</v>
      </c>
      <c r="G12" s="1229">
        <v>47495</v>
      </c>
      <c r="H12" s="1229">
        <v>51316</v>
      </c>
      <c r="I12" s="1230">
        <v>98811</v>
      </c>
      <c r="J12" s="1229">
        <v>45643</v>
      </c>
      <c r="L12" s="1231" t="str">
        <f t="shared" si="2"/>
        <v/>
      </c>
      <c r="M12" s="1231" t="str">
        <f t="shared" si="3"/>
        <v/>
      </c>
      <c r="N12" s="1231" t="str">
        <f t="shared" si="4"/>
        <v/>
      </c>
      <c r="O12" s="1231" t="str">
        <f t="shared" si="5"/>
        <v/>
      </c>
    </row>
    <row r="13" spans="1:15" x14ac:dyDescent="0.15">
      <c r="A13" s="391" t="s">
        <v>136</v>
      </c>
      <c r="B13" s="806">
        <v>27675</v>
      </c>
      <c r="C13" s="806">
        <v>29124</v>
      </c>
      <c r="D13" s="331">
        <f t="shared" si="1"/>
        <v>56799</v>
      </c>
      <c r="E13" s="803">
        <v>27193</v>
      </c>
      <c r="G13" s="1229">
        <v>27675</v>
      </c>
      <c r="H13" s="1229">
        <v>29124</v>
      </c>
      <c r="I13" s="1230">
        <v>56799</v>
      </c>
      <c r="J13" s="1229">
        <v>27193</v>
      </c>
      <c r="L13" s="1231" t="str">
        <f t="shared" si="2"/>
        <v/>
      </c>
      <c r="M13" s="1231" t="str">
        <f t="shared" si="3"/>
        <v/>
      </c>
      <c r="N13" s="1231" t="str">
        <f t="shared" si="4"/>
        <v/>
      </c>
      <c r="O13" s="1231" t="str">
        <f t="shared" si="5"/>
        <v/>
      </c>
    </row>
    <row r="14" spans="1:15" x14ac:dyDescent="0.15">
      <c r="A14" s="391" t="s">
        <v>137</v>
      </c>
      <c r="B14" s="806">
        <v>22191</v>
      </c>
      <c r="C14" s="806">
        <v>24079</v>
      </c>
      <c r="D14" s="331">
        <f t="shared" si="1"/>
        <v>46270</v>
      </c>
      <c r="E14" s="803">
        <v>21982</v>
      </c>
      <c r="G14" s="1229">
        <v>22191</v>
      </c>
      <c r="H14" s="1229">
        <v>24079</v>
      </c>
      <c r="I14" s="1230">
        <v>46270</v>
      </c>
      <c r="J14" s="1229">
        <v>21982</v>
      </c>
      <c r="L14" s="1231" t="str">
        <f t="shared" si="2"/>
        <v/>
      </c>
      <c r="M14" s="1231" t="str">
        <f t="shared" si="3"/>
        <v/>
      </c>
      <c r="N14" s="1231" t="str">
        <f t="shared" si="4"/>
        <v/>
      </c>
      <c r="O14" s="1231" t="str">
        <f t="shared" si="5"/>
        <v/>
      </c>
    </row>
    <row r="15" spans="1:15" x14ac:dyDescent="0.15">
      <c r="A15" s="391" t="s">
        <v>138</v>
      </c>
      <c r="B15" s="806">
        <v>18616</v>
      </c>
      <c r="C15" s="806">
        <v>20202</v>
      </c>
      <c r="D15" s="331">
        <f t="shared" si="1"/>
        <v>38818</v>
      </c>
      <c r="E15" s="803">
        <v>16746</v>
      </c>
      <c r="G15" s="1229">
        <v>18616</v>
      </c>
      <c r="H15" s="1229">
        <v>20202</v>
      </c>
      <c r="I15" s="1230">
        <v>38818</v>
      </c>
      <c r="J15" s="1229">
        <v>16746</v>
      </c>
      <c r="L15" s="1231" t="str">
        <f t="shared" si="2"/>
        <v/>
      </c>
      <c r="M15" s="1231" t="str">
        <f t="shared" si="3"/>
        <v/>
      </c>
      <c r="N15" s="1231" t="str">
        <f t="shared" si="4"/>
        <v/>
      </c>
      <c r="O15" s="1231" t="str">
        <f t="shared" si="5"/>
        <v/>
      </c>
    </row>
    <row r="16" spans="1:15" x14ac:dyDescent="0.15">
      <c r="A16" s="391" t="s">
        <v>140</v>
      </c>
      <c r="B16" s="806">
        <v>33966</v>
      </c>
      <c r="C16" s="806">
        <v>35871</v>
      </c>
      <c r="D16" s="331">
        <f t="shared" si="1"/>
        <v>69837</v>
      </c>
      <c r="E16" s="803">
        <v>29054</v>
      </c>
      <c r="G16" s="1229">
        <v>33966</v>
      </c>
      <c r="H16" s="1229">
        <v>35871</v>
      </c>
      <c r="I16" s="1230">
        <v>69837</v>
      </c>
      <c r="J16" s="1229">
        <v>29054</v>
      </c>
      <c r="L16" s="1231" t="str">
        <f t="shared" si="2"/>
        <v/>
      </c>
      <c r="M16" s="1231" t="str">
        <f t="shared" si="3"/>
        <v/>
      </c>
      <c r="N16" s="1231" t="str">
        <f t="shared" si="4"/>
        <v/>
      </c>
      <c r="O16" s="1231" t="str">
        <f t="shared" si="5"/>
        <v/>
      </c>
    </row>
    <row r="17" spans="1:15" x14ac:dyDescent="0.15">
      <c r="A17" s="391" t="s">
        <v>141</v>
      </c>
      <c r="B17" s="806">
        <v>13841</v>
      </c>
      <c r="C17" s="806">
        <v>14625</v>
      </c>
      <c r="D17" s="331">
        <f t="shared" si="1"/>
        <v>28466</v>
      </c>
      <c r="E17" s="803">
        <v>13985</v>
      </c>
      <c r="G17" s="1229">
        <v>13841</v>
      </c>
      <c r="H17" s="1229">
        <v>14625</v>
      </c>
      <c r="I17" s="1230">
        <v>28466</v>
      </c>
      <c r="J17" s="1229">
        <v>13985</v>
      </c>
      <c r="L17" s="1231" t="str">
        <f t="shared" si="2"/>
        <v/>
      </c>
      <c r="M17" s="1231" t="str">
        <f t="shared" si="3"/>
        <v/>
      </c>
      <c r="N17" s="1231" t="str">
        <f t="shared" si="4"/>
        <v/>
      </c>
      <c r="O17" s="1231" t="str">
        <f t="shared" si="5"/>
        <v/>
      </c>
    </row>
    <row r="18" spans="1:15" x14ac:dyDescent="0.15">
      <c r="A18" s="391" t="s">
        <v>142</v>
      </c>
      <c r="B18" s="806">
        <v>13320</v>
      </c>
      <c r="C18" s="806">
        <v>14513</v>
      </c>
      <c r="D18" s="331">
        <f t="shared" si="1"/>
        <v>27833</v>
      </c>
      <c r="E18" s="803">
        <v>12690</v>
      </c>
      <c r="G18" s="1229">
        <v>13320</v>
      </c>
      <c r="H18" s="1229">
        <v>14513</v>
      </c>
      <c r="I18" s="1230">
        <v>27833</v>
      </c>
      <c r="J18" s="1229">
        <v>12690</v>
      </c>
      <c r="L18" s="1231" t="str">
        <f t="shared" si="2"/>
        <v/>
      </c>
      <c r="M18" s="1231" t="str">
        <f t="shared" si="3"/>
        <v/>
      </c>
      <c r="N18" s="1231" t="str">
        <f t="shared" si="4"/>
        <v/>
      </c>
      <c r="O18" s="1231" t="str">
        <f t="shared" si="5"/>
        <v/>
      </c>
    </row>
    <row r="19" spans="1:15" x14ac:dyDescent="0.15">
      <c r="A19" s="391" t="s">
        <v>144</v>
      </c>
      <c r="B19" s="806">
        <v>15693</v>
      </c>
      <c r="C19" s="806">
        <v>16974</v>
      </c>
      <c r="D19" s="331">
        <f t="shared" si="1"/>
        <v>32667</v>
      </c>
      <c r="E19" s="803">
        <v>15430</v>
      </c>
      <c r="G19" s="1229">
        <v>15693</v>
      </c>
      <c r="H19" s="1229">
        <v>16974</v>
      </c>
      <c r="I19" s="1230">
        <v>32667</v>
      </c>
      <c r="J19" s="1229">
        <v>15430</v>
      </c>
      <c r="L19" s="1231" t="str">
        <f t="shared" si="2"/>
        <v/>
      </c>
      <c r="M19" s="1231" t="str">
        <f t="shared" si="3"/>
        <v/>
      </c>
      <c r="N19" s="1231" t="str">
        <f t="shared" si="4"/>
        <v/>
      </c>
      <c r="O19" s="1231" t="str">
        <f t="shared" si="5"/>
        <v/>
      </c>
    </row>
    <row r="20" spans="1:15" x14ac:dyDescent="0.15">
      <c r="A20" s="391" t="s">
        <v>146</v>
      </c>
      <c r="B20" s="806">
        <v>17706</v>
      </c>
      <c r="C20" s="806">
        <v>18961</v>
      </c>
      <c r="D20" s="331">
        <f t="shared" si="1"/>
        <v>36667</v>
      </c>
      <c r="E20" s="803">
        <v>15739</v>
      </c>
      <c r="G20" s="1229">
        <v>17706</v>
      </c>
      <c r="H20" s="1229">
        <v>18961</v>
      </c>
      <c r="I20" s="1230">
        <v>36667</v>
      </c>
      <c r="J20" s="1229">
        <v>15739</v>
      </c>
      <c r="L20" s="1231" t="str">
        <f t="shared" si="2"/>
        <v/>
      </c>
      <c r="M20" s="1231" t="str">
        <f t="shared" si="3"/>
        <v/>
      </c>
      <c r="N20" s="1231" t="str">
        <f t="shared" si="4"/>
        <v/>
      </c>
      <c r="O20" s="1231" t="str">
        <f t="shared" si="5"/>
        <v/>
      </c>
    </row>
    <row r="21" spans="1:15" x14ac:dyDescent="0.15">
      <c r="A21" s="391" t="s">
        <v>147</v>
      </c>
      <c r="B21" s="806">
        <v>20949</v>
      </c>
      <c r="C21" s="806">
        <v>22653</v>
      </c>
      <c r="D21" s="331">
        <f t="shared" si="1"/>
        <v>43602</v>
      </c>
      <c r="E21" s="803">
        <v>18650</v>
      </c>
      <c r="G21" s="1229">
        <v>20949</v>
      </c>
      <c r="H21" s="1229">
        <v>22653</v>
      </c>
      <c r="I21" s="1230">
        <v>43602</v>
      </c>
      <c r="J21" s="1229">
        <v>18650</v>
      </c>
      <c r="L21" s="1231" t="str">
        <f t="shared" si="2"/>
        <v/>
      </c>
      <c r="M21" s="1231" t="str">
        <f t="shared" si="3"/>
        <v/>
      </c>
      <c r="N21" s="1231" t="str">
        <f t="shared" si="4"/>
        <v/>
      </c>
      <c r="O21" s="1231" t="str">
        <f t="shared" si="5"/>
        <v/>
      </c>
    </row>
    <row r="22" spans="1:15" x14ac:dyDescent="0.15">
      <c r="A22" s="391" t="s">
        <v>149</v>
      </c>
      <c r="B22" s="806">
        <v>20841</v>
      </c>
      <c r="C22" s="806">
        <v>22583</v>
      </c>
      <c r="D22" s="331">
        <f t="shared" si="1"/>
        <v>43424</v>
      </c>
      <c r="E22" s="803">
        <v>17640</v>
      </c>
      <c r="G22" s="1229">
        <v>20841</v>
      </c>
      <c r="H22" s="1229">
        <v>22583</v>
      </c>
      <c r="I22" s="1230">
        <v>43424</v>
      </c>
      <c r="J22" s="1229">
        <v>17640</v>
      </c>
      <c r="L22" s="1231" t="str">
        <f t="shared" si="2"/>
        <v/>
      </c>
      <c r="M22" s="1231" t="str">
        <f t="shared" si="3"/>
        <v/>
      </c>
      <c r="N22" s="1231" t="str">
        <f t="shared" si="4"/>
        <v/>
      </c>
      <c r="O22" s="1231" t="str">
        <f t="shared" si="5"/>
        <v/>
      </c>
    </row>
    <row r="23" spans="1:15" x14ac:dyDescent="0.15">
      <c r="A23" s="391" t="s">
        <v>151</v>
      </c>
      <c r="B23" s="806">
        <v>12772</v>
      </c>
      <c r="C23" s="806">
        <v>13759</v>
      </c>
      <c r="D23" s="331">
        <f t="shared" si="1"/>
        <v>26531</v>
      </c>
      <c r="E23" s="803">
        <v>12332</v>
      </c>
      <c r="G23" s="1229">
        <v>12772</v>
      </c>
      <c r="H23" s="1229">
        <v>13759</v>
      </c>
      <c r="I23" s="1230">
        <v>26531</v>
      </c>
      <c r="J23" s="1229">
        <v>12332</v>
      </c>
      <c r="L23" s="1231" t="str">
        <f t="shared" si="2"/>
        <v/>
      </c>
      <c r="M23" s="1231" t="str">
        <f t="shared" si="3"/>
        <v/>
      </c>
      <c r="N23" s="1231" t="str">
        <f t="shared" si="4"/>
        <v/>
      </c>
      <c r="O23" s="1231" t="str">
        <f t="shared" si="5"/>
        <v/>
      </c>
    </row>
    <row r="24" spans="1:15" ht="14.25" thickBot="1" x14ac:dyDescent="0.2">
      <c r="A24" s="317" t="s">
        <v>153</v>
      </c>
      <c r="B24" s="805">
        <v>16355</v>
      </c>
      <c r="C24" s="805">
        <v>17252</v>
      </c>
      <c r="D24" s="331">
        <f t="shared" si="1"/>
        <v>33607</v>
      </c>
      <c r="E24" s="804">
        <v>14312</v>
      </c>
      <c r="G24" s="1229">
        <v>16355</v>
      </c>
      <c r="H24" s="1229">
        <v>17252</v>
      </c>
      <c r="I24" s="1230">
        <v>33607</v>
      </c>
      <c r="J24" s="1229">
        <v>14312</v>
      </c>
      <c r="L24" s="1231" t="str">
        <f t="shared" si="2"/>
        <v/>
      </c>
      <c r="M24" s="1231" t="str">
        <f t="shared" si="3"/>
        <v/>
      </c>
      <c r="N24" s="1231" t="str">
        <f t="shared" si="4"/>
        <v/>
      </c>
      <c r="O24" s="1231" t="str">
        <f t="shared" si="5"/>
        <v/>
      </c>
    </row>
    <row r="25" spans="1:15" ht="14.25" thickBot="1" x14ac:dyDescent="0.2">
      <c r="A25" s="318" t="s">
        <v>269</v>
      </c>
      <c r="B25" s="333">
        <f>SUM(B7:B24)</f>
        <v>854759</v>
      </c>
      <c r="C25" s="333">
        <f>SUM(C7:C24)</f>
        <v>912921</v>
      </c>
      <c r="D25" s="333">
        <f>SUM(B25:C25)</f>
        <v>1767680</v>
      </c>
      <c r="E25" s="334">
        <f>SUM(E7:E24)</f>
        <v>812641</v>
      </c>
      <c r="G25" s="333">
        <f>SUM(G7:G24)</f>
        <v>854759</v>
      </c>
      <c r="H25" s="333">
        <f>SUM(H7:H24)</f>
        <v>912921</v>
      </c>
      <c r="I25" s="333">
        <f>SUM(G25:H25)</f>
        <v>1767680</v>
      </c>
      <c r="J25" s="334">
        <f>SUM(J7:J24)</f>
        <v>812641</v>
      </c>
      <c r="L25" s="1231" t="str">
        <f t="shared" si="2"/>
        <v/>
      </c>
      <c r="M25" s="1231" t="str">
        <f t="shared" si="3"/>
        <v/>
      </c>
      <c r="N25" s="1231" t="str">
        <f t="shared" si="4"/>
        <v/>
      </c>
      <c r="O25" s="1231" t="str">
        <f t="shared" si="5"/>
        <v/>
      </c>
    </row>
    <row r="26" spans="1:15" x14ac:dyDescent="0.15">
      <c r="A26" s="319" t="s">
        <v>155</v>
      </c>
      <c r="B26" s="807">
        <v>6578</v>
      </c>
      <c r="C26" s="807">
        <v>7111</v>
      </c>
      <c r="D26" s="335">
        <f>SUM(B26:C26)</f>
        <v>13689</v>
      </c>
      <c r="E26" s="808">
        <v>6341</v>
      </c>
      <c r="G26" s="152">
        <v>6578</v>
      </c>
      <c r="H26" s="152">
        <v>7111</v>
      </c>
      <c r="I26" s="608">
        <v>13689</v>
      </c>
      <c r="J26" s="152">
        <v>6341</v>
      </c>
      <c r="L26" s="1231" t="str">
        <f t="shared" si="2"/>
        <v/>
      </c>
      <c r="M26" s="1231" t="str">
        <f t="shared" si="3"/>
        <v/>
      </c>
      <c r="N26" s="1231" t="str">
        <f t="shared" si="4"/>
        <v/>
      </c>
      <c r="O26" s="1231" t="str">
        <f t="shared" si="5"/>
        <v/>
      </c>
    </row>
    <row r="27" spans="1:15" x14ac:dyDescent="0.15">
      <c r="A27" s="391" t="s">
        <v>157</v>
      </c>
      <c r="B27" s="806">
        <v>6121</v>
      </c>
      <c r="C27" s="806">
        <v>6605</v>
      </c>
      <c r="D27" s="335">
        <f t="shared" ref="D27:D37" si="6">SUM(B27:C27)</f>
        <v>12726</v>
      </c>
      <c r="E27" s="808">
        <v>5120</v>
      </c>
      <c r="G27" s="152">
        <v>6121</v>
      </c>
      <c r="H27" s="152">
        <v>6605</v>
      </c>
      <c r="I27" s="608">
        <v>12726</v>
      </c>
      <c r="J27" s="152">
        <v>5120</v>
      </c>
      <c r="L27" s="1231" t="str">
        <f t="shared" si="2"/>
        <v/>
      </c>
      <c r="M27" s="1231" t="str">
        <f t="shared" si="3"/>
        <v/>
      </c>
      <c r="N27" s="1231" t="str">
        <f t="shared" si="4"/>
        <v/>
      </c>
      <c r="O27" s="1231" t="str">
        <f t="shared" si="5"/>
        <v/>
      </c>
    </row>
    <row r="28" spans="1:15" x14ac:dyDescent="0.15">
      <c r="A28" s="391" t="s">
        <v>158</v>
      </c>
      <c r="B28" s="806">
        <v>5335</v>
      </c>
      <c r="C28" s="806">
        <v>5727</v>
      </c>
      <c r="D28" s="335">
        <f t="shared" si="6"/>
        <v>11062</v>
      </c>
      <c r="E28" s="808">
        <v>4600</v>
      </c>
      <c r="G28" s="152">
        <v>5335</v>
      </c>
      <c r="H28" s="152">
        <v>5727</v>
      </c>
      <c r="I28" s="608">
        <v>11062</v>
      </c>
      <c r="J28" s="152">
        <v>4600</v>
      </c>
      <c r="L28" s="1231" t="str">
        <f t="shared" si="2"/>
        <v/>
      </c>
      <c r="M28" s="1231" t="str">
        <f t="shared" si="3"/>
        <v/>
      </c>
      <c r="N28" s="1231" t="str">
        <f t="shared" si="4"/>
        <v/>
      </c>
      <c r="O28" s="1231" t="str">
        <f t="shared" si="5"/>
        <v/>
      </c>
    </row>
    <row r="29" spans="1:15" x14ac:dyDescent="0.15">
      <c r="A29" s="391" t="s">
        <v>159</v>
      </c>
      <c r="B29" s="806">
        <v>6584</v>
      </c>
      <c r="C29" s="806">
        <v>7114</v>
      </c>
      <c r="D29" s="335">
        <f t="shared" si="6"/>
        <v>13698</v>
      </c>
      <c r="E29" s="808">
        <v>5441</v>
      </c>
      <c r="G29" s="152">
        <v>6584</v>
      </c>
      <c r="H29" s="152">
        <v>7114</v>
      </c>
      <c r="I29" s="608">
        <v>13698</v>
      </c>
      <c r="J29" s="152">
        <v>5441</v>
      </c>
      <c r="L29" s="1231" t="str">
        <f t="shared" si="2"/>
        <v/>
      </c>
      <c r="M29" s="1231" t="str">
        <f t="shared" si="3"/>
        <v/>
      </c>
      <c r="N29" s="1231" t="str">
        <f t="shared" si="4"/>
        <v/>
      </c>
      <c r="O29" s="1231" t="str">
        <f t="shared" si="5"/>
        <v/>
      </c>
    </row>
    <row r="30" spans="1:15" x14ac:dyDescent="0.15">
      <c r="A30" s="391" t="s">
        <v>510</v>
      </c>
      <c r="B30" s="806">
        <v>414</v>
      </c>
      <c r="C30" s="806">
        <v>459</v>
      </c>
      <c r="D30" s="335">
        <f t="shared" si="6"/>
        <v>873</v>
      </c>
      <c r="E30" s="808">
        <v>388</v>
      </c>
      <c r="G30" s="152">
        <v>414</v>
      </c>
      <c r="H30" s="152">
        <v>459</v>
      </c>
      <c r="I30" s="608">
        <v>873</v>
      </c>
      <c r="J30" s="152">
        <v>388</v>
      </c>
      <c r="L30" s="1231" t="str">
        <f t="shared" si="2"/>
        <v/>
      </c>
      <c r="M30" s="1231" t="str">
        <f t="shared" si="3"/>
        <v/>
      </c>
      <c r="N30" s="1231" t="str">
        <f t="shared" si="4"/>
        <v/>
      </c>
      <c r="O30" s="1231" t="str">
        <f t="shared" si="5"/>
        <v/>
      </c>
    </row>
    <row r="31" spans="1:15" x14ac:dyDescent="0.15">
      <c r="A31" s="391" t="s">
        <v>160</v>
      </c>
      <c r="B31" s="806">
        <v>6115</v>
      </c>
      <c r="C31" s="806">
        <v>6495</v>
      </c>
      <c r="D31" s="335">
        <f t="shared" si="6"/>
        <v>12610</v>
      </c>
      <c r="E31" s="808">
        <v>5648</v>
      </c>
      <c r="G31" s="152">
        <v>6115</v>
      </c>
      <c r="H31" s="152">
        <v>6495</v>
      </c>
      <c r="I31" s="608">
        <v>12610</v>
      </c>
      <c r="J31" s="152">
        <v>5648</v>
      </c>
      <c r="L31" s="1231" t="str">
        <f t="shared" si="2"/>
        <v/>
      </c>
      <c r="M31" s="1231" t="str">
        <f t="shared" si="3"/>
        <v/>
      </c>
      <c r="N31" s="1231" t="str">
        <f t="shared" si="4"/>
        <v/>
      </c>
      <c r="O31" s="1231" t="str">
        <f t="shared" si="5"/>
        <v/>
      </c>
    </row>
    <row r="32" spans="1:15" x14ac:dyDescent="0.15">
      <c r="A32" s="391" t="s">
        <v>161</v>
      </c>
      <c r="B32" s="806">
        <v>5276</v>
      </c>
      <c r="C32" s="806">
        <v>5705</v>
      </c>
      <c r="D32" s="335">
        <f t="shared" si="6"/>
        <v>10981</v>
      </c>
      <c r="E32" s="808">
        <v>4646</v>
      </c>
      <c r="G32" s="152">
        <v>5276</v>
      </c>
      <c r="H32" s="152">
        <v>5705</v>
      </c>
      <c r="I32" s="608">
        <v>10981</v>
      </c>
      <c r="J32" s="152">
        <v>4646</v>
      </c>
      <c r="L32" s="1231" t="str">
        <f t="shared" si="2"/>
        <v/>
      </c>
      <c r="M32" s="1231" t="str">
        <f t="shared" si="3"/>
        <v/>
      </c>
      <c r="N32" s="1231" t="str">
        <f t="shared" si="4"/>
        <v/>
      </c>
      <c r="O32" s="1231" t="str">
        <f t="shared" si="5"/>
        <v/>
      </c>
    </row>
    <row r="33" spans="1:15" x14ac:dyDescent="0.15">
      <c r="A33" s="391" t="s">
        <v>162</v>
      </c>
      <c r="B33" s="806">
        <v>2883</v>
      </c>
      <c r="C33" s="806">
        <v>2885</v>
      </c>
      <c r="D33" s="335">
        <f t="shared" si="6"/>
        <v>5768</v>
      </c>
      <c r="E33" s="808">
        <v>2516</v>
      </c>
      <c r="G33" s="152">
        <v>2883</v>
      </c>
      <c r="H33" s="152">
        <v>2885</v>
      </c>
      <c r="I33" s="608">
        <v>5768</v>
      </c>
      <c r="J33" s="152">
        <v>2516</v>
      </c>
      <c r="L33" s="1231" t="str">
        <f t="shared" si="2"/>
        <v/>
      </c>
      <c r="M33" s="1231" t="str">
        <f t="shared" si="3"/>
        <v/>
      </c>
      <c r="N33" s="1231" t="str">
        <f t="shared" si="4"/>
        <v/>
      </c>
      <c r="O33" s="1231" t="str">
        <f t="shared" si="5"/>
        <v/>
      </c>
    </row>
    <row r="34" spans="1:15" x14ac:dyDescent="0.15">
      <c r="A34" s="391" t="s">
        <v>511</v>
      </c>
      <c r="B34" s="806">
        <v>653</v>
      </c>
      <c r="C34" s="806">
        <v>742</v>
      </c>
      <c r="D34" s="335">
        <f t="shared" si="6"/>
        <v>1395</v>
      </c>
      <c r="E34" s="808">
        <v>601</v>
      </c>
      <c r="G34" s="152">
        <v>653</v>
      </c>
      <c r="H34" s="152">
        <v>742</v>
      </c>
      <c r="I34" s="608">
        <v>1395</v>
      </c>
      <c r="J34" s="152">
        <v>601</v>
      </c>
      <c r="L34" s="1231" t="str">
        <f t="shared" si="2"/>
        <v/>
      </c>
      <c r="M34" s="1231" t="str">
        <f t="shared" si="3"/>
        <v/>
      </c>
      <c r="N34" s="1231" t="str">
        <f t="shared" si="4"/>
        <v/>
      </c>
      <c r="O34" s="1231" t="str">
        <f t="shared" si="5"/>
        <v/>
      </c>
    </row>
    <row r="35" spans="1:15" x14ac:dyDescent="0.15">
      <c r="A35" s="391" t="s">
        <v>163</v>
      </c>
      <c r="B35" s="806">
        <v>2205</v>
      </c>
      <c r="C35" s="806">
        <v>2400</v>
      </c>
      <c r="D35" s="335">
        <f t="shared" si="6"/>
        <v>4605</v>
      </c>
      <c r="E35" s="808">
        <v>2226</v>
      </c>
      <c r="G35" s="152">
        <v>2205</v>
      </c>
      <c r="H35" s="152">
        <v>2400</v>
      </c>
      <c r="I35" s="608">
        <v>4605</v>
      </c>
      <c r="J35" s="152">
        <v>2226</v>
      </c>
      <c r="L35" s="1231" t="str">
        <f t="shared" si="2"/>
        <v/>
      </c>
      <c r="M35" s="1231" t="str">
        <f t="shared" si="3"/>
        <v/>
      </c>
      <c r="N35" s="1231" t="str">
        <f t="shared" si="4"/>
        <v/>
      </c>
      <c r="O35" s="1231" t="str">
        <f t="shared" si="5"/>
        <v/>
      </c>
    </row>
    <row r="36" spans="1:15" x14ac:dyDescent="0.15">
      <c r="A36" s="391" t="s">
        <v>164</v>
      </c>
      <c r="B36" s="806">
        <v>6438</v>
      </c>
      <c r="C36" s="806">
        <v>7075</v>
      </c>
      <c r="D36" s="335">
        <f t="shared" si="6"/>
        <v>13513</v>
      </c>
      <c r="E36" s="808">
        <v>6057</v>
      </c>
      <c r="G36" s="152">
        <v>6438</v>
      </c>
      <c r="H36" s="152">
        <v>7075</v>
      </c>
      <c r="I36" s="608">
        <v>13513</v>
      </c>
      <c r="J36" s="152">
        <v>6057</v>
      </c>
      <c r="L36" s="1231" t="str">
        <f t="shared" si="2"/>
        <v/>
      </c>
      <c r="M36" s="1231" t="str">
        <f t="shared" si="3"/>
        <v/>
      </c>
      <c r="N36" s="1231" t="str">
        <f t="shared" si="4"/>
        <v/>
      </c>
      <c r="O36" s="1231" t="str">
        <f t="shared" si="5"/>
        <v/>
      </c>
    </row>
    <row r="37" spans="1:15" ht="14.25" thickBot="1" x14ac:dyDescent="0.2">
      <c r="A37" s="317" t="s">
        <v>512</v>
      </c>
      <c r="B37" s="805">
        <v>5190</v>
      </c>
      <c r="C37" s="805">
        <v>5490</v>
      </c>
      <c r="D37" s="335">
        <f t="shared" si="6"/>
        <v>10680</v>
      </c>
      <c r="E37" s="808">
        <v>5227</v>
      </c>
      <c r="G37" s="152">
        <v>5190</v>
      </c>
      <c r="H37" s="152">
        <v>5490</v>
      </c>
      <c r="I37" s="608">
        <v>10680</v>
      </c>
      <c r="J37" s="152">
        <v>5227</v>
      </c>
      <c r="L37" s="1231" t="str">
        <f t="shared" si="2"/>
        <v/>
      </c>
      <c r="M37" s="1231" t="str">
        <f t="shared" si="3"/>
        <v/>
      </c>
      <c r="N37" s="1231" t="str">
        <f t="shared" si="4"/>
        <v/>
      </c>
      <c r="O37" s="1231" t="str">
        <f t="shared" si="5"/>
        <v/>
      </c>
    </row>
    <row r="38" spans="1:15" ht="14.25" thickBot="1" x14ac:dyDescent="0.2">
      <c r="A38" s="318" t="s">
        <v>124</v>
      </c>
      <c r="B38" s="333">
        <f>SUM(B26:B37)</f>
        <v>53792</v>
      </c>
      <c r="C38" s="333">
        <f>SUM(C26:C37)</f>
        <v>57808</v>
      </c>
      <c r="D38" s="333">
        <f>SUM(B38:C38)</f>
        <v>111600</v>
      </c>
      <c r="E38" s="334">
        <f>SUM(E26:E37)</f>
        <v>48811</v>
      </c>
      <c r="G38" s="333">
        <f>SUM(G26:G37)</f>
        <v>53792</v>
      </c>
      <c r="H38" s="333">
        <f>SUM(H26:H37)</f>
        <v>57808</v>
      </c>
      <c r="I38" s="333">
        <f>SUM(G38:H38)</f>
        <v>111600</v>
      </c>
      <c r="J38" s="334">
        <f>SUM(J26:J37)</f>
        <v>48811</v>
      </c>
      <c r="L38" s="1231" t="str">
        <f t="shared" si="2"/>
        <v/>
      </c>
      <c r="M38" s="1231" t="str">
        <f t="shared" si="3"/>
        <v/>
      </c>
      <c r="N38" s="1231" t="str">
        <f t="shared" si="4"/>
        <v/>
      </c>
      <c r="O38" s="1231" t="str">
        <f t="shared" si="5"/>
        <v/>
      </c>
    </row>
    <row r="39" spans="1:15" ht="14.25" thickBot="1" x14ac:dyDescent="0.2">
      <c r="A39" s="320" t="s">
        <v>519</v>
      </c>
      <c r="B39" s="336">
        <f>B25+B38</f>
        <v>908551</v>
      </c>
      <c r="C39" s="336">
        <f>C25+C38</f>
        <v>970729</v>
      </c>
      <c r="D39" s="336">
        <f>SUM(B39:C39)</f>
        <v>1879280</v>
      </c>
      <c r="E39" s="337">
        <f>E25+E38</f>
        <v>861452</v>
      </c>
      <c r="G39" s="336">
        <f>G25+G38</f>
        <v>908551</v>
      </c>
      <c r="H39" s="336">
        <f>H25+H38</f>
        <v>970729</v>
      </c>
      <c r="I39" s="336">
        <f>SUM(G39:H39)</f>
        <v>1879280</v>
      </c>
      <c r="J39" s="337">
        <f>J25+J38</f>
        <v>861452</v>
      </c>
      <c r="L39" s="1231" t="str">
        <f t="shared" si="2"/>
        <v/>
      </c>
      <c r="M39" s="1231" t="str">
        <f t="shared" si="3"/>
        <v/>
      </c>
      <c r="N39" s="1231" t="str">
        <f t="shared" si="4"/>
        <v/>
      </c>
      <c r="O39" s="1231" t="str">
        <f t="shared" si="5"/>
        <v/>
      </c>
    </row>
    <row r="40" spans="1:15" x14ac:dyDescent="0.15">
      <c r="I40" s="608"/>
    </row>
    <row r="41" spans="1:15" x14ac:dyDescent="0.15">
      <c r="I41" s="608"/>
    </row>
    <row r="42" spans="1:15" x14ac:dyDescent="0.15">
      <c r="C42" s="153" t="s">
        <v>103</v>
      </c>
      <c r="D42" s="403">
        <f>SUM(D25,D38)-D30</f>
        <v>1878407</v>
      </c>
      <c r="E42" s="152" t="s">
        <v>607</v>
      </c>
      <c r="I42" s="608"/>
    </row>
    <row r="43" spans="1:15" x14ac:dyDescent="0.15">
      <c r="C43" s="152" t="s">
        <v>104</v>
      </c>
      <c r="D43" s="403">
        <f>D39-D30</f>
        <v>1878407</v>
      </c>
      <c r="E43" s="152" t="s">
        <v>607</v>
      </c>
      <c r="I43" s="608"/>
    </row>
    <row r="44" spans="1:15" x14ac:dyDescent="0.15">
      <c r="I44" s="608"/>
    </row>
    <row r="45" spans="1:15" x14ac:dyDescent="0.15">
      <c r="C45" s="153"/>
      <c r="D45" s="403"/>
      <c r="I45" s="608"/>
    </row>
    <row r="46" spans="1:15" x14ac:dyDescent="0.15">
      <c r="D46" s="403"/>
      <c r="I46" s="608"/>
    </row>
  </sheetData>
  <mergeCells count="7">
    <mergeCell ref="A1:E1"/>
    <mergeCell ref="A3:A5"/>
    <mergeCell ref="B3:D3"/>
    <mergeCell ref="E3:E5"/>
    <mergeCell ref="B4:B5"/>
    <mergeCell ref="C4:C5"/>
    <mergeCell ref="D4:D5"/>
  </mergeCells>
  <phoneticPr fontId="2"/>
  <printOptions horizontalCentered="1" verticalCentered="1"/>
  <pageMargins left="0.51181102362204722" right="0.23622047244094491" top="0.39370078740157483" bottom="0" header="0.27559055118110237" footer="0.23622047244094491"/>
  <pageSetup paperSize="9" orientation="portrait" r:id="rId1"/>
  <headerFooter alignWithMargins="0">
    <oddHeader>&amp;C&amp;"ＭＳ Ｐゴシック,太字"&amp;16&amp;A&amp;R&amp;9
公共図書館調査（２０２０年度）</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4"/>
    <pageSetUpPr fitToPage="1"/>
  </sheetPr>
  <dimension ref="A1:G312"/>
  <sheetViews>
    <sheetView topLeftCell="A16" zoomScaleNormal="100" workbookViewId="0">
      <selection activeCell="G22" sqref="G22"/>
    </sheetView>
  </sheetViews>
  <sheetFormatPr defaultRowHeight="13.5" x14ac:dyDescent="0.15"/>
  <cols>
    <col min="1" max="1" width="6.5" customWidth="1"/>
    <col min="2" max="2" width="7.125" bestFit="1" customWidth="1"/>
    <col min="4" max="4" width="6" customWidth="1"/>
    <col min="5" max="5" width="25.125" customWidth="1"/>
    <col min="6" max="6" width="64.625" style="44" customWidth="1"/>
  </cols>
  <sheetData>
    <row r="1" spans="1:6" ht="32.25" customHeight="1" x14ac:dyDescent="0.15">
      <c r="D1" s="2342" t="s">
        <v>431</v>
      </c>
      <c r="E1" s="2342"/>
      <c r="F1" s="2342"/>
    </row>
    <row r="2" spans="1:6" ht="17.25" customHeight="1" x14ac:dyDescent="0.15">
      <c r="A2" s="70" t="s">
        <v>304</v>
      </c>
      <c r="B2" s="70" t="s">
        <v>305</v>
      </c>
      <c r="C2" s="70" t="s">
        <v>306</v>
      </c>
      <c r="D2" t="s">
        <v>307</v>
      </c>
    </row>
    <row r="3" spans="1:6" ht="15.75" customHeight="1" x14ac:dyDescent="0.15">
      <c r="A3" s="65" t="s">
        <v>308</v>
      </c>
      <c r="B3" s="65">
        <v>1</v>
      </c>
      <c r="C3" s="65"/>
      <c r="D3" s="2">
        <v>1</v>
      </c>
      <c r="E3" s="2" t="s">
        <v>309</v>
      </c>
      <c r="F3" s="44" t="s">
        <v>585</v>
      </c>
    </row>
    <row r="4" spans="1:6" ht="15.75" customHeight="1" x14ac:dyDescent="0.15">
      <c r="A4" s="65" t="s">
        <v>308</v>
      </c>
      <c r="B4" s="65">
        <v>1</v>
      </c>
      <c r="C4" s="65"/>
      <c r="D4" s="2">
        <v>2</v>
      </c>
      <c r="E4" s="2" t="s">
        <v>310</v>
      </c>
      <c r="F4" s="44" t="s">
        <v>586</v>
      </c>
    </row>
    <row r="5" spans="1:6" ht="15.75" customHeight="1" x14ac:dyDescent="0.15">
      <c r="A5" s="65" t="s">
        <v>308</v>
      </c>
      <c r="B5" s="65">
        <v>1</v>
      </c>
      <c r="C5" s="65">
        <v>1</v>
      </c>
      <c r="D5" s="2">
        <v>3</v>
      </c>
      <c r="E5" s="2" t="s">
        <v>311</v>
      </c>
      <c r="F5" s="44" t="s">
        <v>312</v>
      </c>
    </row>
    <row r="6" spans="1:6" ht="15.75" customHeight="1" x14ac:dyDescent="0.15">
      <c r="A6" s="65" t="s">
        <v>308</v>
      </c>
      <c r="B6" s="65">
        <v>1</v>
      </c>
      <c r="C6" s="65">
        <v>2</v>
      </c>
      <c r="D6" s="2">
        <v>4</v>
      </c>
      <c r="E6" s="2" t="s">
        <v>313</v>
      </c>
      <c r="F6" s="44" t="s">
        <v>314</v>
      </c>
    </row>
    <row r="7" spans="1:6" ht="15.75" customHeight="1" x14ac:dyDescent="0.15">
      <c r="A7" s="65" t="s">
        <v>308</v>
      </c>
      <c r="B7" s="65">
        <v>1</v>
      </c>
      <c r="C7" s="65">
        <v>3</v>
      </c>
      <c r="D7" s="2">
        <v>5</v>
      </c>
      <c r="E7" s="2" t="s">
        <v>315</v>
      </c>
      <c r="F7" s="44" t="s">
        <v>631</v>
      </c>
    </row>
    <row r="8" spans="1:6" ht="15.75" customHeight="1" x14ac:dyDescent="0.15">
      <c r="A8" s="65" t="s">
        <v>308</v>
      </c>
      <c r="B8" s="65">
        <v>2</v>
      </c>
      <c r="C8" s="65">
        <v>1</v>
      </c>
      <c r="D8" s="2">
        <v>6</v>
      </c>
      <c r="E8" s="2" t="s">
        <v>317</v>
      </c>
      <c r="F8" s="44" t="s">
        <v>432</v>
      </c>
    </row>
    <row r="9" spans="1:6" x14ac:dyDescent="0.15">
      <c r="A9" s="65" t="s">
        <v>308</v>
      </c>
      <c r="B9" s="65">
        <v>2</v>
      </c>
      <c r="C9" s="65">
        <v>2</v>
      </c>
      <c r="D9" s="2">
        <v>7</v>
      </c>
      <c r="E9" s="2" t="s">
        <v>318</v>
      </c>
      <c r="F9" s="44" t="s">
        <v>433</v>
      </c>
    </row>
    <row r="10" spans="1:6" x14ac:dyDescent="0.15">
      <c r="A10" s="65" t="s">
        <v>308</v>
      </c>
      <c r="B10" s="65">
        <v>2</v>
      </c>
      <c r="C10" s="65">
        <v>3</v>
      </c>
      <c r="D10" s="2">
        <v>8</v>
      </c>
      <c r="E10" s="2" t="s">
        <v>319</v>
      </c>
      <c r="F10" s="44" t="s">
        <v>530</v>
      </c>
    </row>
    <row r="11" spans="1:6" x14ac:dyDescent="0.15">
      <c r="A11" s="65" t="s">
        <v>308</v>
      </c>
      <c r="B11" s="65">
        <v>2</v>
      </c>
      <c r="C11" s="65">
        <v>4</v>
      </c>
      <c r="D11" s="2">
        <v>9</v>
      </c>
      <c r="E11" s="2" t="s">
        <v>321</v>
      </c>
      <c r="F11" s="44" t="s">
        <v>431</v>
      </c>
    </row>
    <row r="12" spans="1:6" x14ac:dyDescent="0.15">
      <c r="A12" s="65" t="s">
        <v>308</v>
      </c>
      <c r="B12" s="65">
        <v>2</v>
      </c>
      <c r="C12" s="65">
        <v>5</v>
      </c>
      <c r="D12" s="2">
        <v>10</v>
      </c>
      <c r="E12" s="2" t="s">
        <v>317</v>
      </c>
      <c r="F12" s="44" t="s">
        <v>434</v>
      </c>
    </row>
    <row r="13" spans="1:6" x14ac:dyDescent="0.15">
      <c r="A13" s="65" t="s">
        <v>308</v>
      </c>
      <c r="B13" s="65">
        <v>2</v>
      </c>
      <c r="C13" s="65">
        <v>6</v>
      </c>
      <c r="D13" s="2">
        <v>11</v>
      </c>
      <c r="E13" s="2" t="s">
        <v>322</v>
      </c>
      <c r="F13" s="44" t="s">
        <v>435</v>
      </c>
    </row>
    <row r="14" spans="1:6" x14ac:dyDescent="0.15">
      <c r="A14" s="65" t="s">
        <v>308</v>
      </c>
      <c r="B14" s="65">
        <v>2</v>
      </c>
      <c r="C14" s="65">
        <v>7</v>
      </c>
      <c r="D14" s="2">
        <v>12</v>
      </c>
      <c r="E14" s="2" t="s">
        <v>324</v>
      </c>
      <c r="F14" s="44" t="s">
        <v>436</v>
      </c>
    </row>
    <row r="15" spans="1:6" x14ac:dyDescent="0.15">
      <c r="A15" s="65" t="s">
        <v>308</v>
      </c>
      <c r="B15" s="65">
        <v>2</v>
      </c>
      <c r="C15" s="68" t="s">
        <v>326</v>
      </c>
      <c r="D15" s="2">
        <v>13</v>
      </c>
      <c r="E15" s="2" t="s">
        <v>327</v>
      </c>
      <c r="F15" s="44" t="s">
        <v>328</v>
      </c>
    </row>
    <row r="16" spans="1:6" x14ac:dyDescent="0.15">
      <c r="A16" s="65" t="s">
        <v>308</v>
      </c>
      <c r="B16" s="65">
        <v>2</v>
      </c>
      <c r="C16" s="65">
        <v>8</v>
      </c>
      <c r="D16" s="2">
        <v>14</v>
      </c>
      <c r="E16" s="2" t="s">
        <v>329</v>
      </c>
      <c r="F16" s="44" t="s">
        <v>437</v>
      </c>
    </row>
    <row r="17" spans="1:6" x14ac:dyDescent="0.15">
      <c r="A17" s="65" t="s">
        <v>308</v>
      </c>
      <c r="B17" s="65">
        <v>2</v>
      </c>
      <c r="C17" s="65">
        <v>9</v>
      </c>
      <c r="D17" s="2">
        <v>15</v>
      </c>
      <c r="E17" s="2" t="s">
        <v>330</v>
      </c>
      <c r="F17" s="628" t="s">
        <v>438</v>
      </c>
    </row>
    <row r="18" spans="1:6" x14ac:dyDescent="0.15">
      <c r="A18" s="65" t="s">
        <v>308</v>
      </c>
      <c r="B18" s="65">
        <v>3</v>
      </c>
      <c r="C18" s="65">
        <v>1</v>
      </c>
      <c r="D18" s="2">
        <v>16</v>
      </c>
      <c r="E18" s="2" t="s">
        <v>331</v>
      </c>
      <c r="F18" s="44" t="s">
        <v>439</v>
      </c>
    </row>
    <row r="19" spans="1:6" x14ac:dyDescent="0.15">
      <c r="A19" s="65" t="s">
        <v>308</v>
      </c>
      <c r="B19" s="65">
        <v>3</v>
      </c>
      <c r="C19" s="65">
        <v>2</v>
      </c>
      <c r="D19" s="2">
        <v>17</v>
      </c>
      <c r="E19" s="2" t="s">
        <v>332</v>
      </c>
      <c r="F19" s="45" t="s">
        <v>440</v>
      </c>
    </row>
    <row r="20" spans="1:6" x14ac:dyDescent="0.15">
      <c r="A20" s="65" t="s">
        <v>308</v>
      </c>
      <c r="B20" s="65">
        <v>3</v>
      </c>
      <c r="C20" s="65">
        <v>3</v>
      </c>
      <c r="D20" s="2">
        <v>18</v>
      </c>
      <c r="E20" s="2" t="s">
        <v>333</v>
      </c>
      <c r="F20" s="44" t="s">
        <v>515</v>
      </c>
    </row>
    <row r="21" spans="1:6" x14ac:dyDescent="0.15">
      <c r="A21" s="65" t="s">
        <v>308</v>
      </c>
      <c r="B21" s="65">
        <v>4</v>
      </c>
      <c r="C21" s="65" t="s">
        <v>334</v>
      </c>
      <c r="D21" s="2">
        <v>19</v>
      </c>
      <c r="E21" s="2" t="s">
        <v>335</v>
      </c>
      <c r="F21" s="44" t="s">
        <v>336</v>
      </c>
    </row>
    <row r="22" spans="1:6" x14ac:dyDescent="0.15">
      <c r="A22" s="65" t="s">
        <v>308</v>
      </c>
      <c r="B22" s="65">
        <v>4</v>
      </c>
      <c r="C22" s="65" t="s">
        <v>337</v>
      </c>
      <c r="D22" s="2">
        <v>20</v>
      </c>
      <c r="E22" s="2" t="s">
        <v>338</v>
      </c>
      <c r="F22" s="44" t="s">
        <v>831</v>
      </c>
    </row>
    <row r="23" spans="1:6" x14ac:dyDescent="0.15">
      <c r="A23" s="65" t="s">
        <v>308</v>
      </c>
      <c r="B23" s="65">
        <v>4</v>
      </c>
      <c r="C23" s="68" t="s">
        <v>339</v>
      </c>
      <c r="D23" s="2">
        <v>21</v>
      </c>
      <c r="E23" s="2" t="s">
        <v>340</v>
      </c>
    </row>
    <row r="24" spans="1:6" x14ac:dyDescent="0.15">
      <c r="A24" s="65" t="s">
        <v>308</v>
      </c>
      <c r="B24" s="65">
        <v>4</v>
      </c>
      <c r="C24" s="68" t="s">
        <v>341</v>
      </c>
      <c r="D24" s="2">
        <v>22</v>
      </c>
      <c r="E24" s="2" t="s">
        <v>342</v>
      </c>
    </row>
    <row r="25" spans="1:6" x14ac:dyDescent="0.15">
      <c r="A25" s="65" t="s">
        <v>308</v>
      </c>
      <c r="B25" s="65">
        <v>4</v>
      </c>
      <c r="C25" s="68" t="s">
        <v>343</v>
      </c>
      <c r="D25" s="2">
        <v>23</v>
      </c>
      <c r="E25" s="2" t="s">
        <v>344</v>
      </c>
    </row>
    <row r="26" spans="1:6" x14ac:dyDescent="0.15">
      <c r="A26" s="65" t="s">
        <v>308</v>
      </c>
      <c r="B26" s="65">
        <v>4</v>
      </c>
      <c r="C26" s="68" t="s">
        <v>345</v>
      </c>
      <c r="D26" s="2">
        <v>24</v>
      </c>
      <c r="E26" s="2" t="s">
        <v>346</v>
      </c>
      <c r="F26" s="71">
        <v>18193.310000000001</v>
      </c>
    </row>
    <row r="27" spans="1:6" x14ac:dyDescent="0.15">
      <c r="A27" s="65" t="s">
        <v>308</v>
      </c>
      <c r="B27" s="65">
        <v>4</v>
      </c>
      <c r="C27" s="68" t="s">
        <v>347</v>
      </c>
      <c r="D27" s="2">
        <v>25</v>
      </c>
      <c r="E27" s="2" t="s">
        <v>348</v>
      </c>
      <c r="F27" s="46" t="s">
        <v>117</v>
      </c>
    </row>
    <row r="28" spans="1:6" x14ac:dyDescent="0.15">
      <c r="A28" s="65" t="s">
        <v>308</v>
      </c>
      <c r="B28" s="65">
        <v>4</v>
      </c>
      <c r="C28" s="68" t="s">
        <v>349</v>
      </c>
      <c r="D28" s="2">
        <v>26</v>
      </c>
      <c r="E28" s="2" t="s">
        <v>350</v>
      </c>
      <c r="F28" s="45" t="s">
        <v>629</v>
      </c>
    </row>
    <row r="29" spans="1:6" x14ac:dyDescent="0.15">
      <c r="A29" s="65" t="s">
        <v>308</v>
      </c>
      <c r="B29" s="65">
        <v>4</v>
      </c>
      <c r="C29" s="68" t="s">
        <v>351</v>
      </c>
      <c r="D29" s="2">
        <v>27</v>
      </c>
      <c r="E29" s="2" t="s">
        <v>352</v>
      </c>
      <c r="F29" s="45" t="s">
        <v>441</v>
      </c>
    </row>
    <row r="30" spans="1:6" x14ac:dyDescent="0.15">
      <c r="A30" s="65" t="s">
        <v>308</v>
      </c>
      <c r="B30" s="65">
        <v>4</v>
      </c>
      <c r="C30" s="68" t="s">
        <v>353</v>
      </c>
      <c r="D30" s="2">
        <v>28</v>
      </c>
      <c r="E30" s="2" t="s">
        <v>520</v>
      </c>
      <c r="F30" s="45" t="s">
        <v>442</v>
      </c>
    </row>
    <row r="31" spans="1:6" x14ac:dyDescent="0.15">
      <c r="A31" s="65" t="s">
        <v>308</v>
      </c>
      <c r="B31" s="65">
        <v>4</v>
      </c>
      <c r="C31" s="68" t="s">
        <v>354</v>
      </c>
      <c r="D31" s="2">
        <v>29</v>
      </c>
      <c r="E31" s="2" t="s">
        <v>355</v>
      </c>
      <c r="F31" s="46" t="s">
        <v>356</v>
      </c>
    </row>
    <row r="32" spans="1:6" x14ac:dyDescent="0.15">
      <c r="A32" s="65" t="s">
        <v>308</v>
      </c>
      <c r="B32" s="65">
        <v>4</v>
      </c>
      <c r="C32" s="68" t="s">
        <v>357</v>
      </c>
      <c r="D32" s="2">
        <v>30</v>
      </c>
      <c r="E32" s="2" t="s">
        <v>358</v>
      </c>
      <c r="F32" s="46" t="s">
        <v>589</v>
      </c>
    </row>
    <row r="33" spans="1:6" x14ac:dyDescent="0.15">
      <c r="A33" s="65" t="s">
        <v>308</v>
      </c>
      <c r="B33" s="65">
        <v>4</v>
      </c>
      <c r="C33" s="68" t="s">
        <v>359</v>
      </c>
      <c r="D33" s="2">
        <v>31</v>
      </c>
      <c r="E33" s="2" t="s">
        <v>443</v>
      </c>
      <c r="F33" s="46" t="s">
        <v>444</v>
      </c>
    </row>
    <row r="34" spans="1:6" x14ac:dyDescent="0.15">
      <c r="A34" s="65" t="s">
        <v>308</v>
      </c>
      <c r="B34" s="65">
        <v>4</v>
      </c>
      <c r="C34" s="68" t="s">
        <v>359</v>
      </c>
      <c r="D34" s="2">
        <v>32</v>
      </c>
      <c r="E34" s="2" t="s">
        <v>360</v>
      </c>
      <c r="F34" s="46" t="s">
        <v>630</v>
      </c>
    </row>
    <row r="35" spans="1:6" x14ac:dyDescent="0.15">
      <c r="A35" s="65" t="s">
        <v>308</v>
      </c>
      <c r="B35" s="65">
        <v>4</v>
      </c>
      <c r="C35" s="68" t="s">
        <v>229</v>
      </c>
      <c r="D35" s="2">
        <v>33</v>
      </c>
      <c r="E35" s="2" t="s">
        <v>361</v>
      </c>
      <c r="F35" s="46" t="s">
        <v>117</v>
      </c>
    </row>
    <row r="36" spans="1:6" x14ac:dyDescent="0.15">
      <c r="A36" s="65" t="s">
        <v>308</v>
      </c>
      <c r="B36" s="65">
        <v>4</v>
      </c>
      <c r="C36" s="68" t="s">
        <v>230</v>
      </c>
      <c r="D36" s="2">
        <v>34</v>
      </c>
      <c r="E36" s="2" t="s">
        <v>362</v>
      </c>
      <c r="F36" s="46" t="s">
        <v>628</v>
      </c>
    </row>
    <row r="37" spans="1:6" x14ac:dyDescent="0.15">
      <c r="A37" s="65" t="s">
        <v>308</v>
      </c>
      <c r="B37" s="65">
        <v>4</v>
      </c>
      <c r="C37" s="68" t="s">
        <v>231</v>
      </c>
      <c r="D37" s="2">
        <v>35</v>
      </c>
      <c r="E37" s="2" t="s">
        <v>363</v>
      </c>
      <c r="F37" s="46" t="s">
        <v>628</v>
      </c>
    </row>
    <row r="38" spans="1:6" x14ac:dyDescent="0.15">
      <c r="A38" s="65" t="s">
        <v>308</v>
      </c>
      <c r="B38" s="65">
        <v>4</v>
      </c>
      <c r="C38" s="68" t="s">
        <v>232</v>
      </c>
      <c r="D38" s="2">
        <v>36</v>
      </c>
      <c r="E38" s="2" t="s">
        <v>364</v>
      </c>
      <c r="F38" s="46" t="s">
        <v>630</v>
      </c>
    </row>
    <row r="39" spans="1:6" x14ac:dyDescent="0.15">
      <c r="A39" s="65" t="s">
        <v>308</v>
      </c>
      <c r="B39" s="65">
        <v>4</v>
      </c>
      <c r="C39" s="68" t="s">
        <v>233</v>
      </c>
      <c r="D39" s="2">
        <v>37</v>
      </c>
      <c r="E39" s="2" t="s">
        <v>365</v>
      </c>
      <c r="F39" s="46" t="s">
        <v>628</v>
      </c>
    </row>
    <row r="40" spans="1:6" x14ac:dyDescent="0.15">
      <c r="A40" s="65" t="s">
        <v>308</v>
      </c>
      <c r="B40" s="65">
        <v>4</v>
      </c>
      <c r="C40" s="68" t="s">
        <v>234</v>
      </c>
      <c r="D40" s="2">
        <v>38</v>
      </c>
      <c r="E40" s="2" t="s">
        <v>445</v>
      </c>
      <c r="F40" s="46" t="s">
        <v>628</v>
      </c>
    </row>
    <row r="41" spans="1:6" x14ac:dyDescent="0.15">
      <c r="A41" s="65" t="s">
        <v>366</v>
      </c>
      <c r="B41" s="65">
        <v>1</v>
      </c>
      <c r="C41" s="68" t="s">
        <v>367</v>
      </c>
      <c r="D41" s="2">
        <v>39</v>
      </c>
      <c r="E41" s="2" t="s">
        <v>368</v>
      </c>
      <c r="F41" s="46" t="s">
        <v>369</v>
      </c>
    </row>
    <row r="42" spans="1:6" x14ac:dyDescent="0.15">
      <c r="A42" s="65" t="s">
        <v>366</v>
      </c>
      <c r="B42" s="65">
        <v>1</v>
      </c>
      <c r="C42" s="68" t="s">
        <v>370</v>
      </c>
      <c r="D42" s="2">
        <v>40</v>
      </c>
      <c r="E42" s="2" t="s">
        <v>371</v>
      </c>
      <c r="F42" s="46" t="s">
        <v>50</v>
      </c>
    </row>
    <row r="43" spans="1:6" x14ac:dyDescent="0.15">
      <c r="A43" s="65" t="s">
        <v>366</v>
      </c>
      <c r="B43" s="65">
        <v>1</v>
      </c>
      <c r="C43" s="68" t="s">
        <v>372</v>
      </c>
      <c r="D43" s="2">
        <v>41</v>
      </c>
      <c r="E43" s="2" t="s">
        <v>373</v>
      </c>
      <c r="F43" s="46" t="s">
        <v>521</v>
      </c>
    </row>
    <row r="44" spans="1:6" x14ac:dyDescent="0.15">
      <c r="A44" s="65" t="s">
        <v>366</v>
      </c>
      <c r="B44" s="65">
        <v>1</v>
      </c>
      <c r="C44" s="68" t="s">
        <v>374</v>
      </c>
      <c r="D44" s="2">
        <v>42</v>
      </c>
      <c r="E44" s="2" t="s">
        <v>375</v>
      </c>
      <c r="F44" s="46" t="s">
        <v>376</v>
      </c>
    </row>
    <row r="45" spans="1:6" x14ac:dyDescent="0.15">
      <c r="A45" s="65" t="s">
        <v>366</v>
      </c>
      <c r="B45" s="65">
        <v>1</v>
      </c>
      <c r="C45" s="68" t="s">
        <v>377</v>
      </c>
      <c r="D45" s="2">
        <v>43</v>
      </c>
      <c r="E45" s="2" t="s">
        <v>378</v>
      </c>
      <c r="F45" s="46" t="s">
        <v>580</v>
      </c>
    </row>
    <row r="46" spans="1:6" x14ac:dyDescent="0.15">
      <c r="A46" s="65" t="s">
        <v>366</v>
      </c>
      <c r="B46" s="65">
        <v>1</v>
      </c>
      <c r="C46" s="68" t="s">
        <v>379</v>
      </c>
      <c r="D46" s="2">
        <v>44</v>
      </c>
      <c r="E46" s="2" t="s">
        <v>380</v>
      </c>
      <c r="F46" s="46" t="s">
        <v>117</v>
      </c>
    </row>
    <row r="47" spans="1:6" x14ac:dyDescent="0.15">
      <c r="A47" s="65" t="s">
        <v>366</v>
      </c>
      <c r="B47" s="65">
        <v>2</v>
      </c>
      <c r="C47" s="68" t="s">
        <v>367</v>
      </c>
      <c r="D47" s="2">
        <v>45</v>
      </c>
      <c r="E47" s="2" t="s">
        <v>381</v>
      </c>
      <c r="F47" s="46" t="s">
        <v>446</v>
      </c>
    </row>
    <row r="48" spans="1:6" x14ac:dyDescent="0.15">
      <c r="A48" s="65" t="s">
        <v>366</v>
      </c>
      <c r="B48" s="65">
        <v>3</v>
      </c>
      <c r="C48" s="68" t="s">
        <v>367</v>
      </c>
      <c r="D48" s="2">
        <v>46</v>
      </c>
      <c r="E48" s="2" t="s">
        <v>382</v>
      </c>
      <c r="F48" s="52" t="s">
        <v>447</v>
      </c>
    </row>
    <row r="49" spans="1:6" x14ac:dyDescent="0.15">
      <c r="A49" s="65" t="s">
        <v>366</v>
      </c>
      <c r="B49" s="65">
        <v>3</v>
      </c>
      <c r="C49" s="68" t="s">
        <v>370</v>
      </c>
      <c r="D49" s="2">
        <v>47</v>
      </c>
      <c r="E49" s="2" t="s">
        <v>383</v>
      </c>
      <c r="F49" s="52" t="s">
        <v>578</v>
      </c>
    </row>
    <row r="50" spans="1:6" x14ac:dyDescent="0.15">
      <c r="A50" s="65" t="s">
        <v>366</v>
      </c>
      <c r="B50" s="65">
        <v>3</v>
      </c>
      <c r="C50" s="68" t="s">
        <v>372</v>
      </c>
      <c r="D50" s="2">
        <v>48</v>
      </c>
      <c r="E50" s="2" t="s">
        <v>384</v>
      </c>
      <c r="F50" s="46" t="s">
        <v>385</v>
      </c>
    </row>
    <row r="51" spans="1:6" x14ac:dyDescent="0.15">
      <c r="A51" s="65" t="s">
        <v>366</v>
      </c>
      <c r="B51" s="65">
        <v>4</v>
      </c>
      <c r="C51" s="68"/>
      <c r="D51" s="2">
        <v>49</v>
      </c>
      <c r="E51" s="2" t="s">
        <v>386</v>
      </c>
      <c r="F51" s="46">
        <v>287</v>
      </c>
    </row>
    <row r="52" spans="1:6" x14ac:dyDescent="0.15">
      <c r="A52" s="65" t="s">
        <v>387</v>
      </c>
      <c r="B52" s="65">
        <v>1</v>
      </c>
      <c r="C52" s="65">
        <v>1</v>
      </c>
      <c r="D52" s="2">
        <v>50</v>
      </c>
      <c r="E52" s="2" t="s">
        <v>388</v>
      </c>
      <c r="F52" s="324">
        <v>40</v>
      </c>
    </row>
    <row r="53" spans="1:6" x14ac:dyDescent="0.15">
      <c r="A53" s="65" t="s">
        <v>387</v>
      </c>
      <c r="B53" s="65">
        <v>1</v>
      </c>
      <c r="C53" s="65">
        <v>1</v>
      </c>
      <c r="D53" s="2">
        <v>51</v>
      </c>
      <c r="E53" s="2" t="s">
        <v>389</v>
      </c>
      <c r="F53" s="324">
        <v>25</v>
      </c>
    </row>
    <row r="54" spans="1:6" x14ac:dyDescent="0.15">
      <c r="A54" s="65" t="s">
        <v>387</v>
      </c>
      <c r="B54" s="65">
        <v>1</v>
      </c>
      <c r="C54" s="65">
        <v>2</v>
      </c>
      <c r="D54" s="2">
        <v>52</v>
      </c>
      <c r="E54" s="2" t="s">
        <v>390</v>
      </c>
      <c r="F54" s="324">
        <v>0</v>
      </c>
    </row>
    <row r="55" spans="1:6" x14ac:dyDescent="0.15">
      <c r="A55" s="65" t="s">
        <v>387</v>
      </c>
      <c r="B55" s="65">
        <v>1</v>
      </c>
      <c r="C55" s="65">
        <v>2</v>
      </c>
      <c r="D55" s="2">
        <v>53</v>
      </c>
      <c r="E55" s="2" t="s">
        <v>389</v>
      </c>
      <c r="F55" s="324">
        <v>0</v>
      </c>
    </row>
    <row r="56" spans="1:6" x14ac:dyDescent="0.15">
      <c r="A56" s="65" t="s">
        <v>387</v>
      </c>
      <c r="B56" s="65">
        <v>1</v>
      </c>
      <c r="C56" s="65">
        <v>3</v>
      </c>
      <c r="D56" s="2">
        <v>54</v>
      </c>
      <c r="E56" s="2" t="s">
        <v>391</v>
      </c>
      <c r="F56" s="324">
        <v>56.4</v>
      </c>
    </row>
    <row r="57" spans="1:6" x14ac:dyDescent="0.15">
      <c r="A57" s="65" t="s">
        <v>387</v>
      </c>
      <c r="B57" s="65">
        <v>1</v>
      </c>
      <c r="C57" s="65">
        <v>3</v>
      </c>
      <c r="D57" s="2">
        <v>55</v>
      </c>
      <c r="E57" s="2" t="s">
        <v>389</v>
      </c>
      <c r="F57" s="324">
        <v>30</v>
      </c>
    </row>
    <row r="58" spans="1:6" x14ac:dyDescent="0.15">
      <c r="A58" s="65" t="s">
        <v>387</v>
      </c>
      <c r="B58" s="65">
        <v>1</v>
      </c>
      <c r="C58" s="65">
        <v>4</v>
      </c>
      <c r="D58" s="2">
        <v>56</v>
      </c>
      <c r="E58" s="2" t="s">
        <v>392</v>
      </c>
      <c r="F58" s="324">
        <v>1</v>
      </c>
    </row>
    <row r="59" spans="1:6" x14ac:dyDescent="0.15">
      <c r="A59" s="65" t="s">
        <v>387</v>
      </c>
      <c r="B59" s="65">
        <v>1</v>
      </c>
      <c r="C59" s="65">
        <v>4</v>
      </c>
      <c r="D59" s="2">
        <v>57</v>
      </c>
      <c r="E59" s="2" t="s">
        <v>389</v>
      </c>
      <c r="F59" s="324">
        <v>1</v>
      </c>
    </row>
    <row r="60" spans="1:6" x14ac:dyDescent="0.15">
      <c r="A60" s="65" t="s">
        <v>387</v>
      </c>
      <c r="B60" s="65">
        <v>1</v>
      </c>
      <c r="C60" s="65">
        <v>5</v>
      </c>
      <c r="D60" s="2">
        <v>58</v>
      </c>
      <c r="E60" s="2" t="s">
        <v>393</v>
      </c>
      <c r="F60" s="324">
        <v>0</v>
      </c>
    </row>
    <row r="61" spans="1:6" x14ac:dyDescent="0.15">
      <c r="A61" s="65" t="s">
        <v>387</v>
      </c>
      <c r="B61" s="65">
        <v>1</v>
      </c>
      <c r="C61" s="65">
        <v>5</v>
      </c>
      <c r="D61" s="2">
        <v>59</v>
      </c>
      <c r="E61" s="2" t="s">
        <v>389</v>
      </c>
      <c r="F61" s="324">
        <v>0</v>
      </c>
    </row>
    <row r="62" spans="1:6" x14ac:dyDescent="0.15">
      <c r="A62" s="65" t="s">
        <v>394</v>
      </c>
      <c r="B62" s="65">
        <v>1</v>
      </c>
      <c r="C62" s="65">
        <v>1</v>
      </c>
      <c r="D62" s="2">
        <v>60</v>
      </c>
      <c r="E62" s="2" t="s">
        <v>395</v>
      </c>
      <c r="F62" s="46">
        <v>1530202</v>
      </c>
    </row>
    <row r="63" spans="1:6" x14ac:dyDescent="0.15">
      <c r="A63" s="65" t="s">
        <v>394</v>
      </c>
      <c r="B63" s="65">
        <v>1</v>
      </c>
      <c r="C63" s="65">
        <v>2</v>
      </c>
      <c r="D63" s="2">
        <v>61</v>
      </c>
      <c r="E63" s="2" t="s">
        <v>448</v>
      </c>
      <c r="F63" s="46">
        <v>153471</v>
      </c>
    </row>
    <row r="64" spans="1:6" x14ac:dyDescent="0.15">
      <c r="A64" s="65" t="s">
        <v>394</v>
      </c>
      <c r="B64" s="65">
        <v>1</v>
      </c>
      <c r="C64" s="65">
        <v>3</v>
      </c>
      <c r="D64" s="2">
        <v>62</v>
      </c>
      <c r="E64" s="2" t="s">
        <v>449</v>
      </c>
      <c r="F64" s="46">
        <v>0</v>
      </c>
    </row>
    <row r="65" spans="1:6" x14ac:dyDescent="0.15">
      <c r="A65" s="65" t="s">
        <v>394</v>
      </c>
      <c r="B65" s="65">
        <v>2</v>
      </c>
      <c r="C65" s="65"/>
      <c r="D65" s="2">
        <v>63</v>
      </c>
      <c r="E65" s="2" t="s">
        <v>397</v>
      </c>
      <c r="F65" s="46">
        <v>532</v>
      </c>
    </row>
    <row r="66" spans="1:6" x14ac:dyDescent="0.15">
      <c r="A66" s="65" t="s">
        <v>394</v>
      </c>
      <c r="B66" s="65">
        <v>3</v>
      </c>
      <c r="C66" s="65" t="s">
        <v>398</v>
      </c>
      <c r="D66" s="2">
        <v>64</v>
      </c>
      <c r="E66" s="2" t="s">
        <v>399</v>
      </c>
      <c r="F66" s="46">
        <v>43972</v>
      </c>
    </row>
    <row r="67" spans="1:6" x14ac:dyDescent="0.15">
      <c r="A67" s="65" t="s">
        <v>394</v>
      </c>
      <c r="B67" s="65">
        <v>3</v>
      </c>
      <c r="C67" s="65" t="s">
        <v>400</v>
      </c>
      <c r="D67" s="2">
        <v>65</v>
      </c>
      <c r="E67" s="2" t="s">
        <v>448</v>
      </c>
      <c r="F67" s="46">
        <v>6312</v>
      </c>
    </row>
    <row r="68" spans="1:6" x14ac:dyDescent="0.15">
      <c r="A68" s="65" t="s">
        <v>394</v>
      </c>
      <c r="B68" s="65">
        <v>3</v>
      </c>
      <c r="C68" s="65" t="s">
        <v>401</v>
      </c>
      <c r="D68" s="2">
        <v>66</v>
      </c>
      <c r="E68" s="2" t="s">
        <v>402</v>
      </c>
      <c r="F68" s="46">
        <v>33404</v>
      </c>
    </row>
    <row r="69" spans="1:6" x14ac:dyDescent="0.15">
      <c r="A69" s="65" t="s">
        <v>394</v>
      </c>
      <c r="B69" s="65">
        <v>3</v>
      </c>
      <c r="C69" s="65" t="s">
        <v>403</v>
      </c>
      <c r="D69" s="2">
        <v>67</v>
      </c>
      <c r="E69" s="2" t="s">
        <v>448</v>
      </c>
      <c r="F69" s="46">
        <v>671</v>
      </c>
    </row>
    <row r="70" spans="1:6" x14ac:dyDescent="0.15">
      <c r="A70" s="65" t="s">
        <v>394</v>
      </c>
      <c r="B70" s="65">
        <v>4</v>
      </c>
      <c r="C70" s="65" t="s">
        <v>398</v>
      </c>
      <c r="D70" s="2">
        <v>68</v>
      </c>
      <c r="E70" s="2" t="s">
        <v>404</v>
      </c>
      <c r="F70" s="46">
        <v>1838</v>
      </c>
    </row>
    <row r="71" spans="1:6" x14ac:dyDescent="0.15">
      <c r="A71" s="65" t="s">
        <v>394</v>
      </c>
      <c r="B71" s="65">
        <v>4</v>
      </c>
      <c r="C71" s="65" t="s">
        <v>400</v>
      </c>
      <c r="D71" s="2">
        <v>69</v>
      </c>
      <c r="E71" s="2" t="s">
        <v>405</v>
      </c>
      <c r="F71" s="46">
        <v>452</v>
      </c>
    </row>
    <row r="72" spans="1:6" x14ac:dyDescent="0.15">
      <c r="A72" s="65" t="s">
        <v>394</v>
      </c>
      <c r="B72" s="65">
        <v>4</v>
      </c>
      <c r="C72" s="65" t="s">
        <v>401</v>
      </c>
      <c r="D72" s="2">
        <v>70</v>
      </c>
      <c r="E72" s="2" t="s">
        <v>406</v>
      </c>
      <c r="F72" s="46">
        <v>93</v>
      </c>
    </row>
    <row r="73" spans="1:6" x14ac:dyDescent="0.15">
      <c r="A73" s="65" t="s">
        <v>394</v>
      </c>
      <c r="B73" s="65">
        <v>4</v>
      </c>
      <c r="C73" s="65" t="s">
        <v>403</v>
      </c>
      <c r="D73" s="2">
        <v>71</v>
      </c>
      <c r="E73" s="2" t="s">
        <v>405</v>
      </c>
      <c r="F73" s="46">
        <v>41</v>
      </c>
    </row>
    <row r="74" spans="1:6" x14ac:dyDescent="0.15">
      <c r="A74" s="65" t="s">
        <v>407</v>
      </c>
      <c r="B74" s="65">
        <v>1</v>
      </c>
      <c r="C74" s="65">
        <v>1</v>
      </c>
      <c r="D74" s="2">
        <v>72</v>
      </c>
      <c r="E74" s="2" t="s">
        <v>450</v>
      </c>
      <c r="F74" s="46">
        <v>761144</v>
      </c>
    </row>
    <row r="75" spans="1:6" x14ac:dyDescent="0.15">
      <c r="A75" s="65" t="s">
        <v>407</v>
      </c>
      <c r="B75" s="65">
        <v>2</v>
      </c>
      <c r="C75" s="65">
        <v>1</v>
      </c>
      <c r="D75" s="2">
        <v>73</v>
      </c>
      <c r="E75" s="2" t="s">
        <v>408</v>
      </c>
      <c r="F75" s="325">
        <v>285888</v>
      </c>
    </row>
    <row r="76" spans="1:6" x14ac:dyDescent="0.15">
      <c r="A76" s="65" t="s">
        <v>407</v>
      </c>
      <c r="B76" s="65">
        <v>2</v>
      </c>
      <c r="C76" s="65">
        <v>2</v>
      </c>
      <c r="D76" s="2">
        <v>74</v>
      </c>
      <c r="E76" s="2" t="s">
        <v>409</v>
      </c>
      <c r="F76" s="46" t="s">
        <v>117</v>
      </c>
    </row>
    <row r="77" spans="1:6" x14ac:dyDescent="0.15">
      <c r="A77" s="65" t="s">
        <v>407</v>
      </c>
      <c r="B77" s="65">
        <v>2</v>
      </c>
      <c r="C77" s="68" t="s">
        <v>410</v>
      </c>
      <c r="D77" s="2">
        <v>75</v>
      </c>
      <c r="E77" s="2" t="s">
        <v>411</v>
      </c>
      <c r="F77" s="46" t="s">
        <v>50</v>
      </c>
    </row>
    <row r="78" spans="1:6" x14ac:dyDescent="0.15">
      <c r="A78" s="65" t="s">
        <v>407</v>
      </c>
      <c r="B78" s="65">
        <v>3</v>
      </c>
      <c r="C78" s="65" t="s">
        <v>398</v>
      </c>
      <c r="D78" s="2">
        <v>76</v>
      </c>
      <c r="E78" s="2" t="s">
        <v>412</v>
      </c>
      <c r="F78" s="46">
        <v>1149382</v>
      </c>
    </row>
    <row r="79" spans="1:6" x14ac:dyDescent="0.15">
      <c r="A79" s="65" t="s">
        <v>407</v>
      </c>
      <c r="B79" s="65">
        <v>3</v>
      </c>
      <c r="C79" s="65" t="s">
        <v>400</v>
      </c>
      <c r="D79" s="2">
        <v>77</v>
      </c>
      <c r="E79" s="2" t="s">
        <v>396</v>
      </c>
      <c r="F79" s="46">
        <v>0</v>
      </c>
    </row>
    <row r="80" spans="1:6" x14ac:dyDescent="0.15">
      <c r="A80" s="65" t="s">
        <v>407</v>
      </c>
      <c r="B80" s="65">
        <v>3</v>
      </c>
      <c r="C80" s="65" t="s">
        <v>401</v>
      </c>
      <c r="D80" s="2">
        <v>78</v>
      </c>
      <c r="E80" s="2" t="s">
        <v>413</v>
      </c>
      <c r="F80" s="46" t="s">
        <v>513</v>
      </c>
    </row>
    <row r="81" spans="1:6" x14ac:dyDescent="0.15">
      <c r="A81" s="65" t="s">
        <v>407</v>
      </c>
      <c r="B81" s="65">
        <v>3</v>
      </c>
      <c r="C81" s="65" t="s">
        <v>403</v>
      </c>
      <c r="D81" s="2">
        <v>79</v>
      </c>
      <c r="E81" s="2" t="s">
        <v>396</v>
      </c>
      <c r="F81" s="46" t="s">
        <v>628</v>
      </c>
    </row>
    <row r="82" spans="1:6" x14ac:dyDescent="0.15">
      <c r="A82" s="65" t="s">
        <v>407</v>
      </c>
      <c r="B82" s="65">
        <v>4</v>
      </c>
      <c r="C82" s="65"/>
      <c r="D82" s="2">
        <v>80</v>
      </c>
      <c r="E82" s="2" t="s">
        <v>414</v>
      </c>
      <c r="F82" s="46" t="s">
        <v>415</v>
      </c>
    </row>
    <row r="83" spans="1:6" x14ac:dyDescent="0.15">
      <c r="A83" s="65" t="s">
        <v>407</v>
      </c>
      <c r="B83" s="65">
        <v>4</v>
      </c>
      <c r="C83" s="68" t="s">
        <v>367</v>
      </c>
      <c r="D83" s="2">
        <v>81</v>
      </c>
      <c r="E83" s="2" t="s">
        <v>416</v>
      </c>
      <c r="F83" s="46">
        <v>84</v>
      </c>
    </row>
    <row r="84" spans="1:6" x14ac:dyDescent="0.15">
      <c r="A84" s="65" t="s">
        <v>407</v>
      </c>
      <c r="B84" s="65">
        <v>4</v>
      </c>
      <c r="C84" s="65">
        <v>2</v>
      </c>
      <c r="D84" s="2">
        <v>82</v>
      </c>
      <c r="E84" s="2" t="s">
        <v>417</v>
      </c>
      <c r="F84" s="46">
        <v>53467</v>
      </c>
    </row>
    <row r="85" spans="1:6" x14ac:dyDescent="0.15">
      <c r="A85" s="65" t="s">
        <v>407</v>
      </c>
      <c r="B85" s="65">
        <v>5</v>
      </c>
      <c r="C85" s="65"/>
      <c r="D85" s="2">
        <v>83</v>
      </c>
      <c r="E85" s="2" t="s">
        <v>451</v>
      </c>
      <c r="F85" s="46" t="s">
        <v>415</v>
      </c>
    </row>
    <row r="86" spans="1:6" x14ac:dyDescent="0.15">
      <c r="A86" s="65" t="s">
        <v>407</v>
      </c>
      <c r="B86" s="65">
        <v>5</v>
      </c>
      <c r="C86" s="65">
        <v>1</v>
      </c>
      <c r="D86" s="2">
        <v>84</v>
      </c>
      <c r="E86" s="2" t="s">
        <v>418</v>
      </c>
      <c r="F86" s="46">
        <v>243122</v>
      </c>
    </row>
    <row r="87" spans="1:6" x14ac:dyDescent="0.15">
      <c r="A87" s="65" t="s">
        <v>407</v>
      </c>
      <c r="B87" s="65">
        <v>5</v>
      </c>
      <c r="C87" s="65">
        <v>2</v>
      </c>
      <c r="D87" s="2">
        <v>85</v>
      </c>
      <c r="E87" s="2" t="s">
        <v>396</v>
      </c>
      <c r="F87" s="46">
        <v>0</v>
      </c>
    </row>
    <row r="88" spans="1:6" x14ac:dyDescent="0.15">
      <c r="A88" s="65" t="s">
        <v>407</v>
      </c>
      <c r="B88" s="65">
        <v>6</v>
      </c>
      <c r="C88" s="65"/>
      <c r="D88" s="2">
        <v>86</v>
      </c>
      <c r="E88" s="2" t="s">
        <v>452</v>
      </c>
      <c r="F88" s="46" t="s">
        <v>415</v>
      </c>
    </row>
    <row r="89" spans="1:6" x14ac:dyDescent="0.15">
      <c r="A89" s="65" t="s">
        <v>407</v>
      </c>
      <c r="B89" s="65">
        <v>6</v>
      </c>
      <c r="C89" s="65">
        <v>1</v>
      </c>
      <c r="D89" s="2">
        <v>87</v>
      </c>
      <c r="E89" s="2" t="s">
        <v>419</v>
      </c>
      <c r="F89" s="46">
        <v>1378</v>
      </c>
    </row>
    <row r="90" spans="1:6" x14ac:dyDescent="0.15">
      <c r="A90" s="65" t="s">
        <v>407</v>
      </c>
      <c r="B90" s="65">
        <v>6</v>
      </c>
      <c r="C90" s="65">
        <v>2</v>
      </c>
      <c r="D90" s="2">
        <v>88</v>
      </c>
      <c r="E90" s="2" t="s">
        <v>420</v>
      </c>
      <c r="F90" s="46">
        <v>34315</v>
      </c>
    </row>
    <row r="91" spans="1:6" x14ac:dyDescent="0.15">
      <c r="A91" s="65" t="s">
        <v>407</v>
      </c>
      <c r="B91" s="65">
        <v>7</v>
      </c>
      <c r="C91" s="65"/>
      <c r="D91" s="2">
        <v>89</v>
      </c>
      <c r="E91" s="2" t="s">
        <v>421</v>
      </c>
      <c r="F91" s="46" t="s">
        <v>415</v>
      </c>
    </row>
    <row r="92" spans="1:6" x14ac:dyDescent="0.15">
      <c r="A92" s="65" t="s">
        <v>407</v>
      </c>
      <c r="B92" s="65">
        <v>7</v>
      </c>
      <c r="C92" s="65">
        <v>1</v>
      </c>
      <c r="D92" s="2">
        <v>90</v>
      </c>
      <c r="E92" s="2" t="s">
        <v>422</v>
      </c>
      <c r="F92" s="46">
        <v>87444</v>
      </c>
    </row>
    <row r="93" spans="1:6" x14ac:dyDescent="0.15">
      <c r="A93" s="65" t="s">
        <v>407</v>
      </c>
      <c r="B93" s="65">
        <v>7</v>
      </c>
      <c r="C93" s="65">
        <v>2</v>
      </c>
      <c r="D93" s="2">
        <v>91</v>
      </c>
      <c r="E93" s="2" t="s">
        <v>423</v>
      </c>
      <c r="F93" s="46" t="s">
        <v>415</v>
      </c>
    </row>
    <row r="94" spans="1:6" x14ac:dyDescent="0.15">
      <c r="A94" s="65" t="s">
        <v>407</v>
      </c>
      <c r="B94" s="65">
        <v>8</v>
      </c>
      <c r="C94" s="65"/>
      <c r="D94" s="2">
        <v>92</v>
      </c>
      <c r="E94" s="2" t="s">
        <v>424</v>
      </c>
      <c r="F94" s="46">
        <v>28</v>
      </c>
    </row>
    <row r="95" spans="1:6" x14ac:dyDescent="0.15">
      <c r="A95" s="65" t="s">
        <v>407</v>
      </c>
      <c r="B95" s="65">
        <v>8</v>
      </c>
      <c r="C95" s="65">
        <v>1</v>
      </c>
      <c r="D95" s="2">
        <v>93</v>
      </c>
      <c r="E95" s="2" t="s">
        <v>453</v>
      </c>
      <c r="F95" s="46" t="s">
        <v>385</v>
      </c>
    </row>
    <row r="96" spans="1:6" x14ac:dyDescent="0.15">
      <c r="A96" s="65" t="s">
        <v>407</v>
      </c>
      <c r="B96" s="65">
        <v>8</v>
      </c>
      <c r="C96" s="65">
        <v>2</v>
      </c>
      <c r="D96" s="2">
        <v>94</v>
      </c>
      <c r="E96" s="2" t="s">
        <v>425</v>
      </c>
      <c r="F96" s="46">
        <v>78703</v>
      </c>
    </row>
    <row r="97" spans="1:7" x14ac:dyDescent="0.15">
      <c r="A97" s="65" t="s">
        <v>426</v>
      </c>
      <c r="B97" s="65">
        <v>1</v>
      </c>
      <c r="C97" s="65"/>
      <c r="D97" s="2">
        <v>95</v>
      </c>
      <c r="E97" s="2" t="s">
        <v>608</v>
      </c>
      <c r="F97" s="46">
        <v>330173</v>
      </c>
      <c r="G97" s="340"/>
    </row>
    <row r="98" spans="1:7" x14ac:dyDescent="0.15">
      <c r="A98" s="65" t="s">
        <v>426</v>
      </c>
      <c r="B98" s="65">
        <v>1</v>
      </c>
      <c r="C98" s="65"/>
      <c r="D98" s="2">
        <v>96</v>
      </c>
      <c r="E98" s="2" t="s">
        <v>618</v>
      </c>
      <c r="F98" s="46">
        <v>306242</v>
      </c>
    </row>
    <row r="99" spans="1:7" x14ac:dyDescent="0.15">
      <c r="A99" s="65" t="s">
        <v>426</v>
      </c>
      <c r="B99" s="65">
        <v>1</v>
      </c>
      <c r="C99" s="65" t="s">
        <v>427</v>
      </c>
      <c r="D99" s="2">
        <v>97</v>
      </c>
      <c r="E99" s="2" t="s">
        <v>609</v>
      </c>
      <c r="F99" s="46">
        <v>104515</v>
      </c>
    </row>
    <row r="100" spans="1:7" x14ac:dyDescent="0.15">
      <c r="A100" s="65" t="s">
        <v>426</v>
      </c>
      <c r="B100" s="65">
        <v>1</v>
      </c>
      <c r="C100" s="65" t="s">
        <v>427</v>
      </c>
      <c r="D100" s="2">
        <v>98</v>
      </c>
      <c r="E100" s="2" t="s">
        <v>619</v>
      </c>
      <c r="F100" s="46">
        <v>79209</v>
      </c>
    </row>
    <row r="101" spans="1:7" x14ac:dyDescent="0.15">
      <c r="A101" s="65" t="s">
        <v>426</v>
      </c>
      <c r="B101" s="65">
        <v>1</v>
      </c>
      <c r="C101" s="65" t="s">
        <v>454</v>
      </c>
      <c r="D101" s="2">
        <v>99</v>
      </c>
      <c r="E101" s="2" t="s">
        <v>610</v>
      </c>
      <c r="F101" s="46">
        <v>87278</v>
      </c>
    </row>
    <row r="102" spans="1:7" x14ac:dyDescent="0.15">
      <c r="A102" s="65" t="s">
        <v>426</v>
      </c>
      <c r="B102" s="65">
        <v>1</v>
      </c>
      <c r="C102" s="65" t="s">
        <v>454</v>
      </c>
      <c r="D102" s="2">
        <v>100</v>
      </c>
      <c r="E102" s="2" t="s">
        <v>620</v>
      </c>
      <c r="F102" s="46">
        <v>63365</v>
      </c>
    </row>
    <row r="103" spans="1:7" x14ac:dyDescent="0.15">
      <c r="A103" s="65" t="s">
        <v>426</v>
      </c>
      <c r="B103" s="65">
        <v>1</v>
      </c>
      <c r="C103" s="65" t="s">
        <v>428</v>
      </c>
      <c r="D103" s="2">
        <v>101</v>
      </c>
      <c r="E103" s="2" t="s">
        <v>611</v>
      </c>
      <c r="F103" s="46">
        <v>9715</v>
      </c>
    </row>
    <row r="104" spans="1:7" x14ac:dyDescent="0.15">
      <c r="A104" s="65" t="s">
        <v>426</v>
      </c>
      <c r="B104" s="65">
        <v>1</v>
      </c>
      <c r="C104" s="65" t="s">
        <v>428</v>
      </c>
      <c r="D104" s="2">
        <v>102</v>
      </c>
      <c r="E104" s="2" t="s">
        <v>621</v>
      </c>
      <c r="F104" s="46">
        <v>10881</v>
      </c>
    </row>
    <row r="105" spans="1:7" x14ac:dyDescent="0.15">
      <c r="A105" s="65" t="s">
        <v>426</v>
      </c>
      <c r="B105" s="65">
        <v>1</v>
      </c>
      <c r="C105" s="65" t="s">
        <v>429</v>
      </c>
      <c r="D105" s="2">
        <v>103</v>
      </c>
      <c r="E105" s="2" t="s">
        <v>612</v>
      </c>
      <c r="F105" s="46">
        <v>3496</v>
      </c>
    </row>
    <row r="106" spans="1:7" x14ac:dyDescent="0.15">
      <c r="A106" s="65" t="s">
        <v>426</v>
      </c>
      <c r="B106" s="65">
        <v>1</v>
      </c>
      <c r="C106" s="65" t="s">
        <v>429</v>
      </c>
      <c r="D106" s="2">
        <v>104</v>
      </c>
      <c r="E106" s="2" t="s">
        <v>622</v>
      </c>
      <c r="F106" s="46">
        <v>754</v>
      </c>
    </row>
    <row r="107" spans="1:7" x14ac:dyDescent="0.15">
      <c r="A107" s="65" t="s">
        <v>426</v>
      </c>
      <c r="B107" s="65">
        <v>1</v>
      </c>
      <c r="C107" s="65" t="s">
        <v>455</v>
      </c>
      <c r="D107" s="2">
        <v>105</v>
      </c>
      <c r="E107" s="2" t="s">
        <v>613</v>
      </c>
      <c r="F107" s="46">
        <v>0</v>
      </c>
    </row>
    <row r="108" spans="1:7" x14ac:dyDescent="0.15">
      <c r="A108" s="65" t="s">
        <v>426</v>
      </c>
      <c r="B108" s="65">
        <v>1</v>
      </c>
      <c r="C108" s="65" t="s">
        <v>455</v>
      </c>
      <c r="D108" s="2">
        <v>106</v>
      </c>
      <c r="E108" s="2" t="s">
        <v>623</v>
      </c>
      <c r="F108" s="46">
        <v>0</v>
      </c>
    </row>
    <row r="109" spans="1:7" x14ac:dyDescent="0.15">
      <c r="A109" s="65" t="s">
        <v>426</v>
      </c>
      <c r="B109" s="65">
        <v>1</v>
      </c>
      <c r="C109" s="65" t="s">
        <v>456</v>
      </c>
      <c r="D109" s="2">
        <v>107</v>
      </c>
      <c r="E109" s="2" t="s">
        <v>614</v>
      </c>
      <c r="F109" s="46">
        <v>4026</v>
      </c>
    </row>
    <row r="110" spans="1:7" x14ac:dyDescent="0.15">
      <c r="A110" s="65" t="s">
        <v>426</v>
      </c>
      <c r="B110" s="65">
        <v>1</v>
      </c>
      <c r="C110" s="65" t="s">
        <v>456</v>
      </c>
      <c r="D110" s="2">
        <v>108</v>
      </c>
      <c r="E110" s="2" t="s">
        <v>624</v>
      </c>
      <c r="F110" s="46">
        <v>4209</v>
      </c>
    </row>
    <row r="111" spans="1:7" x14ac:dyDescent="0.15">
      <c r="A111" s="65" t="s">
        <v>426</v>
      </c>
      <c r="B111" s="65">
        <v>1</v>
      </c>
      <c r="C111" s="65" t="s">
        <v>457</v>
      </c>
      <c r="D111" s="2">
        <v>109</v>
      </c>
      <c r="E111" s="2" t="s">
        <v>615</v>
      </c>
      <c r="F111" s="46">
        <v>225658</v>
      </c>
    </row>
    <row r="112" spans="1:7" x14ac:dyDescent="0.15">
      <c r="A112" s="65" t="s">
        <v>426</v>
      </c>
      <c r="B112" s="65">
        <v>1</v>
      </c>
      <c r="C112" s="65" t="s">
        <v>457</v>
      </c>
      <c r="D112" s="2">
        <v>110</v>
      </c>
      <c r="E112" s="2" t="s">
        <v>625</v>
      </c>
      <c r="F112" s="46">
        <v>227033</v>
      </c>
    </row>
    <row r="113" spans="1:6" x14ac:dyDescent="0.15">
      <c r="A113" s="65" t="s">
        <v>426</v>
      </c>
      <c r="B113" s="65">
        <v>1</v>
      </c>
      <c r="C113" s="65" t="s">
        <v>458</v>
      </c>
      <c r="D113" s="2">
        <v>111</v>
      </c>
      <c r="E113" s="2" t="s">
        <v>616</v>
      </c>
      <c r="F113" s="46">
        <v>9005</v>
      </c>
    </row>
    <row r="114" spans="1:6" x14ac:dyDescent="0.15">
      <c r="A114" s="65" t="s">
        <v>426</v>
      </c>
      <c r="B114" s="65">
        <v>1</v>
      </c>
      <c r="C114" s="65" t="s">
        <v>458</v>
      </c>
      <c r="D114" s="2">
        <v>112</v>
      </c>
      <c r="E114" s="2" t="s">
        <v>626</v>
      </c>
      <c r="F114" s="46">
        <v>8889</v>
      </c>
    </row>
    <row r="115" spans="1:6" x14ac:dyDescent="0.15">
      <c r="A115" s="65" t="s">
        <v>426</v>
      </c>
      <c r="B115" s="65">
        <v>1</v>
      </c>
      <c r="C115" s="65" t="s">
        <v>454</v>
      </c>
      <c r="D115" s="2">
        <v>113</v>
      </c>
      <c r="E115" s="2" t="s">
        <v>617</v>
      </c>
      <c r="F115" s="46">
        <v>0</v>
      </c>
    </row>
    <row r="116" spans="1:6" x14ac:dyDescent="0.15">
      <c r="A116" s="65" t="s">
        <v>426</v>
      </c>
      <c r="B116" s="65">
        <v>1</v>
      </c>
      <c r="C116" s="65" t="s">
        <v>454</v>
      </c>
      <c r="D116" s="2">
        <v>114</v>
      </c>
      <c r="E116" s="2" t="s">
        <v>627</v>
      </c>
      <c r="F116" s="46">
        <v>0</v>
      </c>
    </row>
    <row r="117" spans="1:6" x14ac:dyDescent="0.15">
      <c r="A117" s="65" t="s">
        <v>426</v>
      </c>
      <c r="B117" s="65">
        <v>2</v>
      </c>
      <c r="C117" s="65"/>
      <c r="D117" s="2">
        <v>115</v>
      </c>
      <c r="E117" s="2" t="s">
        <v>430</v>
      </c>
      <c r="F117" s="46" t="s">
        <v>117</v>
      </c>
    </row>
    <row r="118" spans="1:6" x14ac:dyDescent="0.15">
      <c r="A118" s="65" t="s">
        <v>567</v>
      </c>
      <c r="B118" s="65">
        <v>1</v>
      </c>
      <c r="C118" s="65">
        <v>5</v>
      </c>
      <c r="D118" s="66">
        <v>201</v>
      </c>
      <c r="E118" s="67" t="s">
        <v>568</v>
      </c>
      <c r="F118" s="69">
        <v>197529</v>
      </c>
    </row>
    <row r="119" spans="1:6" x14ac:dyDescent="0.15">
      <c r="A119" s="65" t="s">
        <v>567</v>
      </c>
      <c r="B119" s="65">
        <v>3</v>
      </c>
      <c r="C119" s="65">
        <v>1</v>
      </c>
      <c r="D119" s="66">
        <v>202</v>
      </c>
      <c r="E119" s="67" t="s">
        <v>575</v>
      </c>
      <c r="F119" s="69">
        <v>6370</v>
      </c>
    </row>
    <row r="120" spans="1:6" x14ac:dyDescent="0.15">
      <c r="A120" s="65" t="s">
        <v>567</v>
      </c>
      <c r="B120" s="65">
        <v>3</v>
      </c>
      <c r="C120" s="65">
        <v>2</v>
      </c>
      <c r="D120" s="66">
        <v>203</v>
      </c>
      <c r="E120" s="67" t="s">
        <v>576</v>
      </c>
      <c r="F120" s="69">
        <v>6112</v>
      </c>
    </row>
    <row r="121" spans="1:6" x14ac:dyDescent="0.15">
      <c r="A121" s="65" t="s">
        <v>569</v>
      </c>
      <c r="B121" s="65">
        <v>2</v>
      </c>
      <c r="C121" s="65">
        <v>1</v>
      </c>
      <c r="D121" s="66">
        <v>204</v>
      </c>
      <c r="E121" s="67" t="s">
        <v>570</v>
      </c>
      <c r="F121" s="69" t="s">
        <v>587</v>
      </c>
    </row>
    <row r="122" spans="1:6" x14ac:dyDescent="0.15">
      <c r="A122" s="65" t="s">
        <v>569</v>
      </c>
      <c r="B122" s="65">
        <v>2</v>
      </c>
      <c r="C122" s="65">
        <v>2</v>
      </c>
      <c r="D122" s="66">
        <v>205</v>
      </c>
      <c r="E122" s="67" t="s">
        <v>571</v>
      </c>
      <c r="F122" s="69" t="s">
        <v>588</v>
      </c>
    </row>
    <row r="123" spans="1:6" x14ac:dyDescent="0.15">
      <c r="A123" s="65" t="s">
        <v>569</v>
      </c>
      <c r="B123" s="65">
        <v>2</v>
      </c>
      <c r="C123" s="65">
        <v>3</v>
      </c>
      <c r="D123" s="66">
        <v>206</v>
      </c>
      <c r="E123" s="67" t="s">
        <v>572</v>
      </c>
      <c r="F123" s="69" t="s">
        <v>50</v>
      </c>
    </row>
    <row r="124" spans="1:6" x14ac:dyDescent="0.15">
      <c r="A124" s="65" t="s">
        <v>569</v>
      </c>
      <c r="B124" s="65">
        <v>3</v>
      </c>
      <c r="C124" s="65">
        <v>1</v>
      </c>
      <c r="D124" s="66">
        <v>207</v>
      </c>
      <c r="E124" s="67" t="s">
        <v>574</v>
      </c>
      <c r="F124" s="69">
        <v>290535</v>
      </c>
    </row>
    <row r="125" spans="1:6" x14ac:dyDescent="0.15">
      <c r="A125" s="65" t="s">
        <v>569</v>
      </c>
      <c r="B125" s="65">
        <v>3</v>
      </c>
      <c r="C125" s="389" t="s">
        <v>573</v>
      </c>
      <c r="D125" s="66">
        <v>208</v>
      </c>
      <c r="E125" s="67" t="s">
        <v>577</v>
      </c>
      <c r="F125" s="69" t="s">
        <v>50</v>
      </c>
    </row>
    <row r="126" spans="1:6" x14ac:dyDescent="0.15">
      <c r="F126" s="46"/>
    </row>
    <row r="127" spans="1:6" x14ac:dyDescent="0.15">
      <c r="F127" s="46"/>
    </row>
    <row r="128" spans="1:6" x14ac:dyDescent="0.15">
      <c r="F128" s="46"/>
    </row>
    <row r="129" spans="6:6" x14ac:dyDescent="0.15">
      <c r="F129" s="46" t="s">
        <v>459</v>
      </c>
    </row>
    <row r="130" spans="6:6" x14ac:dyDescent="0.15">
      <c r="F130" s="46"/>
    </row>
    <row r="131" spans="6:6" x14ac:dyDescent="0.15">
      <c r="F131" s="46"/>
    </row>
    <row r="132" spans="6:6" x14ac:dyDescent="0.15">
      <c r="F132" s="46"/>
    </row>
    <row r="133" spans="6:6" x14ac:dyDescent="0.15">
      <c r="F133" s="46"/>
    </row>
    <row r="134" spans="6:6" x14ac:dyDescent="0.15">
      <c r="F134" s="46"/>
    </row>
    <row r="135" spans="6:6" x14ac:dyDescent="0.15">
      <c r="F135" s="46"/>
    </row>
    <row r="136" spans="6:6" x14ac:dyDescent="0.15">
      <c r="F136" s="46"/>
    </row>
    <row r="137" spans="6:6" x14ac:dyDescent="0.15">
      <c r="F137" s="46"/>
    </row>
    <row r="138" spans="6:6" x14ac:dyDescent="0.15">
      <c r="F138" s="46"/>
    </row>
    <row r="139" spans="6:6" x14ac:dyDescent="0.15">
      <c r="F139" s="46"/>
    </row>
    <row r="140" spans="6:6" x14ac:dyDescent="0.15">
      <c r="F140" s="46"/>
    </row>
    <row r="141" spans="6:6" x14ac:dyDescent="0.15">
      <c r="F141" s="46"/>
    </row>
    <row r="142" spans="6:6" x14ac:dyDescent="0.15">
      <c r="F142" s="46"/>
    </row>
    <row r="143" spans="6:6" x14ac:dyDescent="0.15">
      <c r="F143" s="46"/>
    </row>
    <row r="144" spans="6:6" x14ac:dyDescent="0.15">
      <c r="F144" s="46"/>
    </row>
    <row r="145" spans="6:6" x14ac:dyDescent="0.15">
      <c r="F145" s="46"/>
    </row>
    <row r="146" spans="6:6" x14ac:dyDescent="0.15">
      <c r="F146" s="46"/>
    </row>
    <row r="147" spans="6:6" x14ac:dyDescent="0.15">
      <c r="F147" s="46"/>
    </row>
    <row r="148" spans="6:6" x14ac:dyDescent="0.15">
      <c r="F148" s="46"/>
    </row>
    <row r="149" spans="6:6" x14ac:dyDescent="0.15">
      <c r="F149" s="46"/>
    </row>
    <row r="150" spans="6:6" x14ac:dyDescent="0.15">
      <c r="F150" s="46"/>
    </row>
    <row r="151" spans="6:6" x14ac:dyDescent="0.15">
      <c r="F151" s="46"/>
    </row>
    <row r="152" spans="6:6" x14ac:dyDescent="0.15">
      <c r="F152" s="46"/>
    </row>
    <row r="153" spans="6:6" x14ac:dyDescent="0.15">
      <c r="F153" s="46"/>
    </row>
    <row r="154" spans="6:6" x14ac:dyDescent="0.15">
      <c r="F154" s="46"/>
    </row>
    <row r="155" spans="6:6" x14ac:dyDescent="0.15">
      <c r="F155" s="46"/>
    </row>
    <row r="156" spans="6:6" x14ac:dyDescent="0.15">
      <c r="F156" s="46"/>
    </row>
    <row r="157" spans="6:6" x14ac:dyDescent="0.15">
      <c r="F157" s="46"/>
    </row>
    <row r="158" spans="6:6" x14ac:dyDescent="0.15">
      <c r="F158" s="46"/>
    </row>
    <row r="159" spans="6:6" x14ac:dyDescent="0.15">
      <c r="F159" s="46"/>
    </row>
    <row r="160" spans="6:6" x14ac:dyDescent="0.15">
      <c r="F160" s="46"/>
    </row>
    <row r="161" spans="6:6" x14ac:dyDescent="0.15">
      <c r="F161" s="46"/>
    </row>
    <row r="162" spans="6:6" x14ac:dyDescent="0.15">
      <c r="F162" s="46"/>
    </row>
    <row r="163" spans="6:6" x14ac:dyDescent="0.15">
      <c r="F163" s="46"/>
    </row>
    <row r="164" spans="6:6" x14ac:dyDescent="0.15">
      <c r="F164" s="46"/>
    </row>
    <row r="165" spans="6:6" x14ac:dyDescent="0.15">
      <c r="F165" s="46"/>
    </row>
    <row r="166" spans="6:6" x14ac:dyDescent="0.15">
      <c r="F166" s="46"/>
    </row>
    <row r="167" spans="6:6" x14ac:dyDescent="0.15">
      <c r="F167" s="46"/>
    </row>
    <row r="168" spans="6:6" x14ac:dyDescent="0.15">
      <c r="F168" s="46"/>
    </row>
    <row r="169" spans="6:6" x14ac:dyDescent="0.15">
      <c r="F169" s="46"/>
    </row>
    <row r="170" spans="6:6" x14ac:dyDescent="0.15">
      <c r="F170" s="46"/>
    </row>
    <row r="171" spans="6:6" x14ac:dyDescent="0.15">
      <c r="F171" s="46"/>
    </row>
    <row r="172" spans="6:6" x14ac:dyDescent="0.15">
      <c r="F172" s="46"/>
    </row>
    <row r="173" spans="6:6" x14ac:dyDescent="0.15">
      <c r="F173" s="46"/>
    </row>
    <row r="174" spans="6:6" x14ac:dyDescent="0.15">
      <c r="F174" s="46"/>
    </row>
    <row r="175" spans="6:6" x14ac:dyDescent="0.15">
      <c r="F175" s="46"/>
    </row>
    <row r="176" spans="6:6" x14ac:dyDescent="0.15">
      <c r="F176" s="46"/>
    </row>
    <row r="177" spans="6:6" x14ac:dyDescent="0.15">
      <c r="F177" s="46"/>
    </row>
    <row r="178" spans="6:6" x14ac:dyDescent="0.15">
      <c r="F178" s="46"/>
    </row>
    <row r="179" spans="6:6" x14ac:dyDescent="0.15">
      <c r="F179" s="46"/>
    </row>
    <row r="180" spans="6:6" x14ac:dyDescent="0.15">
      <c r="F180" s="46"/>
    </row>
    <row r="181" spans="6:6" x14ac:dyDescent="0.15">
      <c r="F181" s="46"/>
    </row>
    <row r="182" spans="6:6" x14ac:dyDescent="0.15">
      <c r="F182" s="46"/>
    </row>
    <row r="183" spans="6:6" x14ac:dyDescent="0.15">
      <c r="F183" s="46"/>
    </row>
    <row r="184" spans="6:6" x14ac:dyDescent="0.15">
      <c r="F184" s="46"/>
    </row>
    <row r="185" spans="6:6" x14ac:dyDescent="0.15">
      <c r="F185" s="46"/>
    </row>
    <row r="186" spans="6:6" x14ac:dyDescent="0.15">
      <c r="F186" s="46"/>
    </row>
    <row r="187" spans="6:6" x14ac:dyDescent="0.15">
      <c r="F187" s="46"/>
    </row>
    <row r="188" spans="6:6" x14ac:dyDescent="0.15">
      <c r="F188" s="46"/>
    </row>
    <row r="189" spans="6:6" x14ac:dyDescent="0.15">
      <c r="F189" s="46"/>
    </row>
    <row r="190" spans="6:6" x14ac:dyDescent="0.15">
      <c r="F190" s="46"/>
    </row>
    <row r="191" spans="6:6" x14ac:dyDescent="0.15">
      <c r="F191" s="46"/>
    </row>
    <row r="192" spans="6:6" x14ac:dyDescent="0.15">
      <c r="F192" s="46"/>
    </row>
    <row r="193" spans="6:6" x14ac:dyDescent="0.15">
      <c r="F193" s="46"/>
    </row>
    <row r="194" spans="6:6" x14ac:dyDescent="0.15">
      <c r="F194" s="46"/>
    </row>
    <row r="195" spans="6:6" x14ac:dyDescent="0.15">
      <c r="F195" s="46"/>
    </row>
    <row r="196" spans="6:6" x14ac:dyDescent="0.15">
      <c r="F196" s="46"/>
    </row>
    <row r="197" spans="6:6" x14ac:dyDescent="0.15">
      <c r="F197" s="46"/>
    </row>
    <row r="198" spans="6:6" x14ac:dyDescent="0.15">
      <c r="F198" s="46"/>
    </row>
    <row r="199" spans="6:6" x14ac:dyDescent="0.15">
      <c r="F199" s="46"/>
    </row>
    <row r="200" spans="6:6" x14ac:dyDescent="0.15">
      <c r="F200" s="46"/>
    </row>
    <row r="201" spans="6:6" x14ac:dyDescent="0.15">
      <c r="F201" s="46"/>
    </row>
    <row r="202" spans="6:6" x14ac:dyDescent="0.15">
      <c r="F202" s="46"/>
    </row>
    <row r="203" spans="6:6" x14ac:dyDescent="0.15">
      <c r="F203" s="46"/>
    </row>
    <row r="204" spans="6:6" x14ac:dyDescent="0.15">
      <c r="F204" s="46"/>
    </row>
    <row r="205" spans="6:6" x14ac:dyDescent="0.15">
      <c r="F205" s="46"/>
    </row>
    <row r="206" spans="6:6" x14ac:dyDescent="0.15">
      <c r="F206" s="46"/>
    </row>
    <row r="207" spans="6:6" x14ac:dyDescent="0.15">
      <c r="F207" s="46"/>
    </row>
    <row r="208" spans="6:6" x14ac:dyDescent="0.15">
      <c r="F208" s="46"/>
    </row>
    <row r="209" spans="6:6" x14ac:dyDescent="0.15">
      <c r="F209" s="46"/>
    </row>
    <row r="210" spans="6:6" x14ac:dyDescent="0.15">
      <c r="F210" s="46"/>
    </row>
    <row r="211" spans="6:6" x14ac:dyDescent="0.15">
      <c r="F211" s="46"/>
    </row>
    <row r="212" spans="6:6" x14ac:dyDescent="0.15">
      <c r="F212" s="46"/>
    </row>
    <row r="213" spans="6:6" x14ac:dyDescent="0.15">
      <c r="F213" s="46"/>
    </row>
    <row r="214" spans="6:6" x14ac:dyDescent="0.15">
      <c r="F214" s="46"/>
    </row>
    <row r="215" spans="6:6" x14ac:dyDescent="0.15">
      <c r="F215" s="46"/>
    </row>
    <row r="216" spans="6:6" x14ac:dyDescent="0.15">
      <c r="F216" s="46"/>
    </row>
    <row r="217" spans="6:6" x14ac:dyDescent="0.15">
      <c r="F217" s="46"/>
    </row>
    <row r="218" spans="6:6" x14ac:dyDescent="0.15">
      <c r="F218" s="46"/>
    </row>
    <row r="219" spans="6:6" x14ac:dyDescent="0.15">
      <c r="F219" s="46"/>
    </row>
    <row r="220" spans="6:6" x14ac:dyDescent="0.15">
      <c r="F220" s="46"/>
    </row>
    <row r="221" spans="6:6" x14ac:dyDescent="0.15">
      <c r="F221" s="46"/>
    </row>
    <row r="222" spans="6:6" x14ac:dyDescent="0.15">
      <c r="F222" s="46"/>
    </row>
    <row r="223" spans="6:6" x14ac:dyDescent="0.15">
      <c r="F223" s="46"/>
    </row>
    <row r="224" spans="6:6" x14ac:dyDescent="0.15">
      <c r="F224" s="46"/>
    </row>
    <row r="225" spans="6:6" x14ac:dyDescent="0.15">
      <c r="F225" s="46"/>
    </row>
    <row r="226" spans="6:6" x14ac:dyDescent="0.15">
      <c r="F226" s="46"/>
    </row>
    <row r="227" spans="6:6" x14ac:dyDescent="0.15">
      <c r="F227" s="46"/>
    </row>
    <row r="228" spans="6:6" x14ac:dyDescent="0.15">
      <c r="F228" s="46"/>
    </row>
    <row r="229" spans="6:6" x14ac:dyDescent="0.15">
      <c r="F229" s="46"/>
    </row>
    <row r="230" spans="6:6" x14ac:dyDescent="0.15">
      <c r="F230" s="46"/>
    </row>
    <row r="231" spans="6:6" x14ac:dyDescent="0.15">
      <c r="F231" s="46"/>
    </row>
    <row r="232" spans="6:6" x14ac:dyDescent="0.15">
      <c r="F232" s="46"/>
    </row>
    <row r="233" spans="6:6" x14ac:dyDescent="0.15">
      <c r="F233" s="46"/>
    </row>
    <row r="234" spans="6:6" x14ac:dyDescent="0.15">
      <c r="F234" s="46"/>
    </row>
    <row r="235" spans="6:6" x14ac:dyDescent="0.15">
      <c r="F235" s="46"/>
    </row>
    <row r="236" spans="6:6" x14ac:dyDescent="0.15">
      <c r="F236" s="46"/>
    </row>
    <row r="237" spans="6:6" x14ac:dyDescent="0.15">
      <c r="F237" s="46"/>
    </row>
    <row r="238" spans="6:6" x14ac:dyDescent="0.15">
      <c r="F238" s="46"/>
    </row>
    <row r="239" spans="6:6" x14ac:dyDescent="0.15">
      <c r="F239" s="46"/>
    </row>
    <row r="240" spans="6:6" x14ac:dyDescent="0.15">
      <c r="F240" s="46"/>
    </row>
    <row r="241" spans="6:6" x14ac:dyDescent="0.15">
      <c r="F241" s="46"/>
    </row>
    <row r="242" spans="6:6" x14ac:dyDescent="0.15">
      <c r="F242" s="46"/>
    </row>
    <row r="243" spans="6:6" x14ac:dyDescent="0.15">
      <c r="F243" s="46"/>
    </row>
    <row r="244" spans="6:6" x14ac:dyDescent="0.15">
      <c r="F244" s="46"/>
    </row>
    <row r="245" spans="6:6" x14ac:dyDescent="0.15">
      <c r="F245" s="46"/>
    </row>
    <row r="246" spans="6:6" x14ac:dyDescent="0.15">
      <c r="F246" s="46"/>
    </row>
    <row r="247" spans="6:6" x14ac:dyDescent="0.15">
      <c r="F247" s="46"/>
    </row>
    <row r="248" spans="6:6" x14ac:dyDescent="0.15">
      <c r="F248" s="46"/>
    </row>
    <row r="249" spans="6:6" x14ac:dyDescent="0.15">
      <c r="F249" s="46"/>
    </row>
    <row r="250" spans="6:6" x14ac:dyDescent="0.15">
      <c r="F250" s="46"/>
    </row>
    <row r="251" spans="6:6" x14ac:dyDescent="0.15">
      <c r="F251" s="46"/>
    </row>
    <row r="252" spans="6:6" x14ac:dyDescent="0.15">
      <c r="F252" s="46"/>
    </row>
    <row r="253" spans="6:6" x14ac:dyDescent="0.15">
      <c r="F253" s="46"/>
    </row>
    <row r="254" spans="6:6" x14ac:dyDescent="0.15">
      <c r="F254" s="46"/>
    </row>
    <row r="255" spans="6:6" x14ac:dyDescent="0.15">
      <c r="F255" s="46"/>
    </row>
    <row r="256" spans="6:6" x14ac:dyDescent="0.15">
      <c r="F256" s="46"/>
    </row>
    <row r="257" spans="6:6" x14ac:dyDescent="0.15">
      <c r="F257" s="46"/>
    </row>
    <row r="258" spans="6:6" x14ac:dyDescent="0.15">
      <c r="F258" s="46"/>
    </row>
    <row r="259" spans="6:6" x14ac:dyDescent="0.15">
      <c r="F259" s="46"/>
    </row>
    <row r="260" spans="6:6" x14ac:dyDescent="0.15">
      <c r="F260" s="46"/>
    </row>
    <row r="261" spans="6:6" x14ac:dyDescent="0.15">
      <c r="F261" s="46"/>
    </row>
    <row r="262" spans="6:6" x14ac:dyDescent="0.15">
      <c r="F262" s="46"/>
    </row>
    <row r="263" spans="6:6" x14ac:dyDescent="0.15">
      <c r="F263" s="46"/>
    </row>
    <row r="264" spans="6:6" x14ac:dyDescent="0.15">
      <c r="F264" s="46"/>
    </row>
    <row r="265" spans="6:6" x14ac:dyDescent="0.15">
      <c r="F265" s="46"/>
    </row>
    <row r="266" spans="6:6" x14ac:dyDescent="0.15">
      <c r="F266" s="46"/>
    </row>
    <row r="267" spans="6:6" x14ac:dyDescent="0.15">
      <c r="F267" s="46"/>
    </row>
    <row r="268" spans="6:6" x14ac:dyDescent="0.15">
      <c r="F268" s="46"/>
    </row>
    <row r="269" spans="6:6" x14ac:dyDescent="0.15">
      <c r="F269" s="46"/>
    </row>
    <row r="270" spans="6:6" x14ac:dyDescent="0.15">
      <c r="F270" s="46"/>
    </row>
    <row r="271" spans="6:6" x14ac:dyDescent="0.15">
      <c r="F271" s="46"/>
    </row>
    <row r="272" spans="6:6" x14ac:dyDescent="0.15">
      <c r="F272" s="46"/>
    </row>
    <row r="273" spans="6:6" x14ac:dyDescent="0.15">
      <c r="F273" s="46"/>
    </row>
    <row r="274" spans="6:6" x14ac:dyDescent="0.15">
      <c r="F274" s="46"/>
    </row>
    <row r="275" spans="6:6" x14ac:dyDescent="0.15">
      <c r="F275" s="46"/>
    </row>
    <row r="276" spans="6:6" x14ac:dyDescent="0.15">
      <c r="F276" s="46"/>
    </row>
    <row r="277" spans="6:6" x14ac:dyDescent="0.15">
      <c r="F277" s="46"/>
    </row>
    <row r="278" spans="6:6" x14ac:dyDescent="0.15">
      <c r="F278" s="46"/>
    </row>
    <row r="279" spans="6:6" x14ac:dyDescent="0.15">
      <c r="F279" s="46"/>
    </row>
    <row r="280" spans="6:6" x14ac:dyDescent="0.15">
      <c r="F280" s="46"/>
    </row>
    <row r="281" spans="6:6" x14ac:dyDescent="0.15">
      <c r="F281" s="46"/>
    </row>
    <row r="282" spans="6:6" x14ac:dyDescent="0.15">
      <c r="F282" s="46"/>
    </row>
    <row r="283" spans="6:6" x14ac:dyDescent="0.15">
      <c r="F283" s="46"/>
    </row>
    <row r="284" spans="6:6" x14ac:dyDescent="0.15">
      <c r="F284" s="46"/>
    </row>
    <row r="285" spans="6:6" x14ac:dyDescent="0.15">
      <c r="F285" s="46"/>
    </row>
    <row r="286" spans="6:6" x14ac:dyDescent="0.15">
      <c r="F286" s="46"/>
    </row>
    <row r="287" spans="6:6" x14ac:dyDescent="0.15">
      <c r="F287" s="46"/>
    </row>
    <row r="288" spans="6:6" x14ac:dyDescent="0.15">
      <c r="F288" s="46"/>
    </row>
    <row r="289" spans="6:6" x14ac:dyDescent="0.15">
      <c r="F289" s="46"/>
    </row>
    <row r="290" spans="6:6" x14ac:dyDescent="0.15">
      <c r="F290" s="46"/>
    </row>
    <row r="291" spans="6:6" x14ac:dyDescent="0.15">
      <c r="F291" s="46"/>
    </row>
    <row r="292" spans="6:6" x14ac:dyDescent="0.15">
      <c r="F292" s="46"/>
    </row>
    <row r="293" spans="6:6" x14ac:dyDescent="0.15">
      <c r="F293" s="46"/>
    </row>
    <row r="294" spans="6:6" x14ac:dyDescent="0.15">
      <c r="F294" s="46"/>
    </row>
    <row r="295" spans="6:6" x14ac:dyDescent="0.15">
      <c r="F295" s="46"/>
    </row>
    <row r="296" spans="6:6" x14ac:dyDescent="0.15">
      <c r="F296" s="46"/>
    </row>
    <row r="297" spans="6:6" x14ac:dyDescent="0.15">
      <c r="F297" s="46"/>
    </row>
    <row r="298" spans="6:6" x14ac:dyDescent="0.15">
      <c r="F298" s="46"/>
    </row>
    <row r="299" spans="6:6" x14ac:dyDescent="0.15">
      <c r="F299" s="46"/>
    </row>
    <row r="300" spans="6:6" x14ac:dyDescent="0.15">
      <c r="F300" s="46"/>
    </row>
    <row r="301" spans="6:6" x14ac:dyDescent="0.15">
      <c r="F301" s="46"/>
    </row>
    <row r="302" spans="6:6" x14ac:dyDescent="0.15">
      <c r="F302" s="46"/>
    </row>
    <row r="303" spans="6:6" x14ac:dyDescent="0.15">
      <c r="F303" s="46"/>
    </row>
    <row r="304" spans="6:6" x14ac:dyDescent="0.15">
      <c r="F304" s="46"/>
    </row>
    <row r="305" spans="6:6" x14ac:dyDescent="0.15">
      <c r="F305" s="46"/>
    </row>
    <row r="306" spans="6:6" x14ac:dyDescent="0.15">
      <c r="F306" s="46"/>
    </row>
    <row r="307" spans="6:6" x14ac:dyDescent="0.15">
      <c r="F307" s="46"/>
    </row>
    <row r="308" spans="6:6" x14ac:dyDescent="0.15">
      <c r="F308" s="46"/>
    </row>
    <row r="309" spans="6:6" x14ac:dyDescent="0.15">
      <c r="F309" s="46"/>
    </row>
    <row r="310" spans="6:6" x14ac:dyDescent="0.15">
      <c r="F310" s="46"/>
    </row>
    <row r="311" spans="6:6" x14ac:dyDescent="0.15">
      <c r="F311" s="46"/>
    </row>
    <row r="312" spans="6:6" x14ac:dyDescent="0.15">
      <c r="F312" s="46"/>
    </row>
  </sheetData>
  <mergeCells count="1">
    <mergeCell ref="D1:F1"/>
  </mergeCells>
  <phoneticPr fontId="2"/>
  <printOptions horizontalCentered="1" verticalCentered="1"/>
  <pageMargins left="0.51181102362204722" right="0.23622047244094491" top="0.39370078740157483" bottom="0" header="0.27559055118110237" footer="0.23622047244094491"/>
  <pageSetup paperSize="9" scale="49" orientation="portrait" r:id="rId1"/>
  <headerFooter alignWithMargins="0">
    <oddHeader>&amp;C&amp;"ＭＳ Ｐゴシック,太字"&amp;16&amp;A&amp;R&amp;9
公共図書館調査（平成２７年度）</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pageSetUpPr fitToPage="1"/>
  </sheetPr>
  <dimension ref="A1:V76"/>
  <sheetViews>
    <sheetView showZeros="0" zoomScale="85" zoomScaleNormal="85" zoomScaleSheetLayoutView="80" workbookViewId="0">
      <selection activeCell="B1" sqref="B1:B2"/>
    </sheetView>
  </sheetViews>
  <sheetFormatPr defaultRowHeight="13.5" x14ac:dyDescent="0.15"/>
  <cols>
    <col min="1" max="1" width="4" style="9" customWidth="1"/>
    <col min="2" max="2" width="11.25" style="9" customWidth="1"/>
    <col min="3" max="3" width="8.75" style="10" customWidth="1"/>
    <col min="4" max="4" width="27" style="9" customWidth="1"/>
    <col min="5" max="5" width="2.625" style="9" customWidth="1"/>
    <col min="6" max="6" width="8.125" style="6" customWidth="1"/>
    <col min="7" max="7" width="27.75" style="9" customWidth="1"/>
    <col min="8" max="8" width="14" style="9" customWidth="1"/>
    <col min="9" max="9" width="14" style="77" customWidth="1"/>
    <col min="10" max="16384" width="9" style="9"/>
  </cols>
  <sheetData>
    <row r="1" spans="1:22" ht="15" customHeight="1" x14ac:dyDescent="0.15">
      <c r="A1" s="1672" t="s">
        <v>561</v>
      </c>
      <c r="B1" s="1673" t="s">
        <v>169</v>
      </c>
      <c r="C1" s="1653" t="s">
        <v>258</v>
      </c>
      <c r="D1" s="1653" t="s">
        <v>194</v>
      </c>
      <c r="E1" s="1643" t="s">
        <v>195</v>
      </c>
      <c r="F1" s="1644"/>
      <c r="G1" s="1649" t="s">
        <v>48</v>
      </c>
      <c r="H1" s="1649" t="s">
        <v>49</v>
      </c>
      <c r="I1" s="1651" t="s">
        <v>560</v>
      </c>
      <c r="J1" s="1215"/>
    </row>
    <row r="2" spans="1:22" ht="15" customHeight="1" thickBot="1" x14ac:dyDescent="0.2">
      <c r="A2" s="1672"/>
      <c r="B2" s="1674"/>
      <c r="C2" s="1654"/>
      <c r="D2" s="1654"/>
      <c r="E2" s="1645"/>
      <c r="F2" s="1646"/>
      <c r="G2" s="1650"/>
      <c r="H2" s="1650"/>
      <c r="I2" s="1652"/>
    </row>
    <row r="3" spans="1:22" s="73" customFormat="1" ht="15" customHeight="1" x14ac:dyDescent="0.15">
      <c r="A3" s="72"/>
      <c r="B3" s="302" t="s">
        <v>66</v>
      </c>
      <c r="C3" s="11" t="s">
        <v>33</v>
      </c>
      <c r="D3" s="303" t="s">
        <v>431</v>
      </c>
      <c r="E3" s="1427" t="s">
        <v>433</v>
      </c>
      <c r="F3" s="1428"/>
      <c r="G3" s="354" t="s">
        <v>978</v>
      </c>
      <c r="H3" s="11" t="s">
        <v>435</v>
      </c>
      <c r="I3" s="304" t="s">
        <v>436</v>
      </c>
      <c r="J3" s="1216"/>
    </row>
    <row r="4" spans="1:22" s="73" customFormat="1" ht="15" customHeight="1" x14ac:dyDescent="0.15">
      <c r="A4" s="72"/>
      <c r="B4" s="1658" t="s">
        <v>67</v>
      </c>
      <c r="C4" s="87" t="s">
        <v>559</v>
      </c>
      <c r="D4" s="109" t="s">
        <v>303</v>
      </c>
      <c r="E4" s="233" t="s">
        <v>979</v>
      </c>
      <c r="F4" s="87"/>
      <c r="G4" s="98" t="s">
        <v>320</v>
      </c>
      <c r="H4" s="87" t="s">
        <v>323</v>
      </c>
      <c r="I4" s="89" t="s">
        <v>325</v>
      </c>
      <c r="J4" s="1216"/>
      <c r="U4" s="73">
        <v>0</v>
      </c>
      <c r="V4" s="73">
        <v>0</v>
      </c>
    </row>
    <row r="5" spans="1:22" s="73" customFormat="1" ht="15" customHeight="1" x14ac:dyDescent="0.15">
      <c r="A5" s="72"/>
      <c r="B5" s="1659"/>
      <c r="C5" s="88" t="s">
        <v>558</v>
      </c>
      <c r="D5" s="110" t="s">
        <v>460</v>
      </c>
      <c r="E5" s="158" t="s">
        <v>980</v>
      </c>
      <c r="F5" s="88"/>
      <c r="G5" s="99" t="s">
        <v>640</v>
      </c>
      <c r="H5" s="88" t="s">
        <v>461</v>
      </c>
      <c r="I5" s="90" t="s">
        <v>462</v>
      </c>
      <c r="J5" s="1216"/>
      <c r="U5" s="73">
        <v>0</v>
      </c>
      <c r="V5" s="73">
        <v>0</v>
      </c>
    </row>
    <row r="6" spans="1:22" s="73" customFormat="1" ht="15" customHeight="1" x14ac:dyDescent="0.15">
      <c r="A6" s="72"/>
      <c r="B6" s="1659"/>
      <c r="C6" s="88" t="s">
        <v>557</v>
      </c>
      <c r="D6" s="110" t="s">
        <v>463</v>
      </c>
      <c r="E6" s="158" t="s">
        <v>981</v>
      </c>
      <c r="F6" s="88"/>
      <c r="G6" s="99" t="s">
        <v>643</v>
      </c>
      <c r="H6" s="88" t="s">
        <v>464</v>
      </c>
      <c r="I6" s="90" t="s">
        <v>464</v>
      </c>
      <c r="J6" s="1216"/>
      <c r="U6" s="73">
        <v>0</v>
      </c>
      <c r="V6" s="73">
        <v>0</v>
      </c>
    </row>
    <row r="7" spans="1:22" s="73" customFormat="1" ht="15" customHeight="1" x14ac:dyDescent="0.15">
      <c r="A7" s="72"/>
      <c r="B7" s="1659"/>
      <c r="C7" s="88" t="s">
        <v>556</v>
      </c>
      <c r="D7" s="110" t="s">
        <v>465</v>
      </c>
      <c r="E7" s="158" t="s">
        <v>982</v>
      </c>
      <c r="F7" s="88"/>
      <c r="G7" s="99" t="s">
        <v>468</v>
      </c>
      <c r="H7" s="88" t="s">
        <v>469</v>
      </c>
      <c r="I7" s="90" t="s">
        <v>469</v>
      </c>
      <c r="J7" s="1216"/>
    </row>
    <row r="8" spans="1:22" s="73" customFormat="1" ht="15" customHeight="1" x14ac:dyDescent="0.15">
      <c r="A8" s="72"/>
      <c r="B8" s="1659"/>
      <c r="C8" s="88" t="s">
        <v>555</v>
      </c>
      <c r="D8" s="110" t="s">
        <v>470</v>
      </c>
      <c r="E8" s="158" t="s">
        <v>983</v>
      </c>
      <c r="F8" s="88"/>
      <c r="G8" s="99" t="s">
        <v>646</v>
      </c>
      <c r="H8" s="88" t="s">
        <v>471</v>
      </c>
      <c r="I8" s="90" t="s">
        <v>117</v>
      </c>
      <c r="J8" s="1216"/>
    </row>
    <row r="9" spans="1:22" s="73" customFormat="1" ht="15" customHeight="1" x14ac:dyDescent="0.15">
      <c r="A9" s="72"/>
      <c r="B9" s="1659"/>
      <c r="C9" s="88" t="s">
        <v>554</v>
      </c>
      <c r="D9" s="110" t="s">
        <v>984</v>
      </c>
      <c r="E9" s="158" t="s">
        <v>985</v>
      </c>
      <c r="F9" s="88"/>
      <c r="G9" s="99" t="s">
        <v>647</v>
      </c>
      <c r="H9" s="88" t="s">
        <v>648</v>
      </c>
      <c r="I9" s="90" t="s">
        <v>649</v>
      </c>
      <c r="J9" s="1216"/>
    </row>
    <row r="10" spans="1:22" s="73" customFormat="1" ht="15" customHeight="1" x14ac:dyDescent="0.15">
      <c r="A10" s="72"/>
      <c r="B10" s="1659"/>
      <c r="C10" s="88" t="s">
        <v>553</v>
      </c>
      <c r="D10" s="110" t="s">
        <v>472</v>
      </c>
      <c r="E10" s="158" t="s">
        <v>986</v>
      </c>
      <c r="F10" s="88"/>
      <c r="G10" s="99" t="s">
        <v>473</v>
      </c>
      <c r="H10" s="88" t="s">
        <v>650</v>
      </c>
      <c r="I10" s="90" t="s">
        <v>117</v>
      </c>
      <c r="J10" s="1216"/>
    </row>
    <row r="11" spans="1:22" s="73" customFormat="1" ht="15" customHeight="1" x14ac:dyDescent="0.15">
      <c r="A11" s="72"/>
      <c r="B11" s="1659"/>
      <c r="C11" s="88" t="s">
        <v>122</v>
      </c>
      <c r="D11" s="110" t="s">
        <v>987</v>
      </c>
      <c r="E11" s="158" t="s">
        <v>988</v>
      </c>
      <c r="F11" s="88"/>
      <c r="G11" s="99" t="s">
        <v>651</v>
      </c>
      <c r="H11" s="88" t="s">
        <v>474</v>
      </c>
      <c r="I11" s="90" t="s">
        <v>474</v>
      </c>
      <c r="J11" s="1216"/>
    </row>
    <row r="12" spans="1:22" s="73" customFormat="1" ht="15" customHeight="1" x14ac:dyDescent="0.15">
      <c r="A12" s="72"/>
      <c r="B12" s="1660"/>
      <c r="C12" s="86" t="s">
        <v>42</v>
      </c>
      <c r="D12" s="111" t="s">
        <v>989</v>
      </c>
      <c r="E12" s="695" t="s">
        <v>990</v>
      </c>
      <c r="F12" s="86"/>
      <c r="G12" s="100" t="s">
        <v>475</v>
      </c>
      <c r="H12" s="86" t="s">
        <v>652</v>
      </c>
      <c r="I12" s="91" t="s">
        <v>117</v>
      </c>
      <c r="J12" s="1216"/>
    </row>
    <row r="13" spans="1:22" s="73" customFormat="1" ht="15" customHeight="1" x14ac:dyDescent="0.15">
      <c r="A13" s="72"/>
      <c r="B13" s="1655" t="s">
        <v>68</v>
      </c>
      <c r="C13" s="92" t="s">
        <v>552</v>
      </c>
      <c r="D13" s="112" t="s">
        <v>476</v>
      </c>
      <c r="E13" s="745" t="s">
        <v>991</v>
      </c>
      <c r="F13" s="92"/>
      <c r="G13" s="101" t="s">
        <v>653</v>
      </c>
      <c r="H13" s="92" t="s">
        <v>477</v>
      </c>
      <c r="I13" s="93" t="s">
        <v>478</v>
      </c>
      <c r="J13" s="1216"/>
    </row>
    <row r="14" spans="1:22" s="73" customFormat="1" ht="15" customHeight="1" x14ac:dyDescent="0.15">
      <c r="A14" s="72"/>
      <c r="B14" s="1656"/>
      <c r="C14" s="94" t="s">
        <v>223</v>
      </c>
      <c r="D14" s="113" t="s">
        <v>485</v>
      </c>
      <c r="E14" s="747" t="s">
        <v>992</v>
      </c>
      <c r="F14" s="94"/>
      <c r="G14" s="102" t="s">
        <v>657</v>
      </c>
      <c r="H14" s="94" t="s">
        <v>486</v>
      </c>
      <c r="I14" s="95" t="s">
        <v>487</v>
      </c>
      <c r="J14" s="1216"/>
    </row>
    <row r="15" spans="1:22" s="73" customFormat="1" ht="15" customHeight="1" x14ac:dyDescent="0.15">
      <c r="A15" s="72"/>
      <c r="B15" s="1656"/>
      <c r="C15" s="94" t="s">
        <v>257</v>
      </c>
      <c r="D15" s="113" t="s">
        <v>479</v>
      </c>
      <c r="E15" s="747" t="s">
        <v>993</v>
      </c>
      <c r="F15" s="94"/>
      <c r="G15" s="102" t="s">
        <v>655</v>
      </c>
      <c r="H15" s="94" t="s">
        <v>480</v>
      </c>
      <c r="I15" s="95" t="s">
        <v>481</v>
      </c>
      <c r="J15" s="1216"/>
    </row>
    <row r="16" spans="1:22" s="73" customFormat="1" ht="15" customHeight="1" x14ac:dyDescent="0.15">
      <c r="A16" s="74"/>
      <c r="B16" s="1656"/>
      <c r="C16" s="94" t="s">
        <v>204</v>
      </c>
      <c r="D16" s="113" t="s">
        <v>482</v>
      </c>
      <c r="E16" s="747" t="s">
        <v>994</v>
      </c>
      <c r="F16" s="94"/>
      <c r="G16" s="102" t="s">
        <v>656</v>
      </c>
      <c r="H16" s="94" t="s">
        <v>483</v>
      </c>
      <c r="I16" s="95" t="s">
        <v>484</v>
      </c>
      <c r="J16" s="1216"/>
    </row>
    <row r="17" spans="1:10" s="73" customFormat="1" ht="15" customHeight="1" x14ac:dyDescent="0.15">
      <c r="A17" s="75"/>
      <c r="B17" s="1656"/>
      <c r="C17" s="94" t="s">
        <v>252</v>
      </c>
      <c r="D17" s="113" t="s">
        <v>995</v>
      </c>
      <c r="E17" s="747" t="s">
        <v>996</v>
      </c>
      <c r="F17" s="94"/>
      <c r="G17" s="102" t="s">
        <v>660</v>
      </c>
      <c r="H17" s="94" t="s">
        <v>488</v>
      </c>
      <c r="I17" s="95" t="s">
        <v>489</v>
      </c>
      <c r="J17" s="1216"/>
    </row>
    <row r="18" spans="1:10" s="73" customFormat="1" ht="15" customHeight="1" x14ac:dyDescent="0.15">
      <c r="A18" s="72"/>
      <c r="B18" s="1657"/>
      <c r="C18" s="96" t="s">
        <v>253</v>
      </c>
      <c r="D18" s="114" t="s">
        <v>490</v>
      </c>
      <c r="E18" s="749" t="s">
        <v>997</v>
      </c>
      <c r="F18" s="96"/>
      <c r="G18" s="103" t="s">
        <v>658</v>
      </c>
      <c r="H18" s="96" t="s">
        <v>491</v>
      </c>
      <c r="I18" s="97" t="s">
        <v>659</v>
      </c>
      <c r="J18" s="1216"/>
    </row>
    <row r="19" spans="1:10" s="73" customFormat="1" ht="15" customHeight="1" x14ac:dyDescent="0.15">
      <c r="A19" s="72"/>
      <c r="B19" s="1658" t="s">
        <v>69</v>
      </c>
      <c r="C19" s="87" t="s">
        <v>551</v>
      </c>
      <c r="D19" s="109" t="s">
        <v>492</v>
      </c>
      <c r="E19" s="233" t="s">
        <v>998</v>
      </c>
      <c r="F19" s="87"/>
      <c r="G19" s="98" t="s">
        <v>493</v>
      </c>
      <c r="H19" s="87" t="s">
        <v>494</v>
      </c>
      <c r="I19" s="89" t="s">
        <v>495</v>
      </c>
      <c r="J19" s="1216"/>
    </row>
    <row r="20" spans="1:10" s="73" customFormat="1" ht="15" customHeight="1" x14ac:dyDescent="0.15">
      <c r="A20" s="72"/>
      <c r="B20" s="1659"/>
      <c r="C20" s="88" t="s">
        <v>44</v>
      </c>
      <c r="D20" s="110" t="s">
        <v>496</v>
      </c>
      <c r="E20" s="158" t="s">
        <v>999</v>
      </c>
      <c r="F20" s="88"/>
      <c r="G20" s="99" t="s">
        <v>663</v>
      </c>
      <c r="H20" s="88" t="s">
        <v>497</v>
      </c>
      <c r="I20" s="90" t="s">
        <v>498</v>
      </c>
      <c r="J20" s="1216"/>
    </row>
    <row r="21" spans="1:10" s="73" customFormat="1" ht="15" customHeight="1" x14ac:dyDescent="0.15">
      <c r="A21" s="72"/>
      <c r="B21" s="1659"/>
      <c r="C21" s="88" t="s">
        <v>45</v>
      </c>
      <c r="D21" s="110" t="s">
        <v>1000</v>
      </c>
      <c r="E21" s="158" t="s">
        <v>1001</v>
      </c>
      <c r="F21" s="88"/>
      <c r="G21" s="99" t="s">
        <v>665</v>
      </c>
      <c r="H21" s="88" t="s">
        <v>666</v>
      </c>
      <c r="I21" s="90" t="s">
        <v>117</v>
      </c>
      <c r="J21" s="1216"/>
    </row>
    <row r="22" spans="1:10" s="73" customFormat="1" ht="15" customHeight="1" x14ac:dyDescent="0.15">
      <c r="A22" s="72"/>
      <c r="B22" s="1660"/>
      <c r="C22" s="86" t="s">
        <v>46</v>
      </c>
      <c r="D22" s="111" t="s">
        <v>499</v>
      </c>
      <c r="E22" s="695" t="s">
        <v>1002</v>
      </c>
      <c r="F22" s="86"/>
      <c r="G22" s="100" t="s">
        <v>667</v>
      </c>
      <c r="H22" s="86" t="s">
        <v>668</v>
      </c>
      <c r="I22" s="91" t="s">
        <v>669</v>
      </c>
      <c r="J22" s="1216"/>
    </row>
    <row r="23" spans="1:10" s="73" customFormat="1" ht="15" customHeight="1" x14ac:dyDescent="0.15">
      <c r="A23" s="72"/>
      <c r="B23" s="84" t="s">
        <v>70</v>
      </c>
      <c r="C23" s="11" t="s">
        <v>550</v>
      </c>
      <c r="D23" s="115" t="s">
        <v>500</v>
      </c>
      <c r="E23" s="1208" t="s">
        <v>1003</v>
      </c>
      <c r="F23" s="49"/>
      <c r="G23" s="104" t="s">
        <v>670</v>
      </c>
      <c r="H23" s="49" t="s">
        <v>671</v>
      </c>
      <c r="I23" s="93" t="s">
        <v>672</v>
      </c>
      <c r="J23" s="1216"/>
    </row>
    <row r="24" spans="1:10" s="73" customFormat="1" ht="15" customHeight="1" x14ac:dyDescent="0.15">
      <c r="A24" s="72"/>
      <c r="B24" s="106" t="s">
        <v>71</v>
      </c>
      <c r="C24" s="41" t="s">
        <v>549</v>
      </c>
      <c r="D24" s="116" t="s">
        <v>501</v>
      </c>
      <c r="E24" s="247" t="s">
        <v>1004</v>
      </c>
      <c r="F24" s="85"/>
      <c r="G24" s="105" t="s">
        <v>673</v>
      </c>
      <c r="H24" s="85" t="s">
        <v>674</v>
      </c>
      <c r="I24" s="89" t="s">
        <v>675</v>
      </c>
      <c r="J24" s="1216"/>
    </row>
    <row r="25" spans="1:10" s="73" customFormat="1" ht="15" customHeight="1" x14ac:dyDescent="0.15">
      <c r="A25" s="72"/>
      <c r="B25" s="1655" t="s">
        <v>72</v>
      </c>
      <c r="C25" s="92" t="s">
        <v>548</v>
      </c>
      <c r="D25" s="112" t="s">
        <v>502</v>
      </c>
      <c r="E25" s="745" t="s">
        <v>1005</v>
      </c>
      <c r="F25" s="92"/>
      <c r="G25" s="101" t="s">
        <v>677</v>
      </c>
      <c r="H25" s="92" t="s">
        <v>678</v>
      </c>
      <c r="I25" s="93" t="s">
        <v>679</v>
      </c>
      <c r="J25" s="1216"/>
    </row>
    <row r="26" spans="1:10" s="73" customFormat="1" ht="15" customHeight="1" x14ac:dyDescent="0.15">
      <c r="A26" s="72"/>
      <c r="B26" s="1656"/>
      <c r="C26" s="94" t="s">
        <v>47</v>
      </c>
      <c r="D26" s="113" t="s">
        <v>503</v>
      </c>
      <c r="E26" s="747" t="s">
        <v>1006</v>
      </c>
      <c r="F26" s="94"/>
      <c r="G26" s="102" t="s">
        <v>680</v>
      </c>
      <c r="H26" s="94" t="s">
        <v>681</v>
      </c>
      <c r="I26" s="95" t="s">
        <v>682</v>
      </c>
      <c r="J26" s="1216"/>
    </row>
    <row r="27" spans="1:10" s="73" customFormat="1" ht="15" customHeight="1" x14ac:dyDescent="0.15">
      <c r="A27" s="72"/>
      <c r="B27" s="1657"/>
      <c r="C27" s="96" t="s">
        <v>121</v>
      </c>
      <c r="D27" s="114" t="s">
        <v>504</v>
      </c>
      <c r="E27" s="749" t="s">
        <v>1007</v>
      </c>
      <c r="F27" s="96"/>
      <c r="G27" s="103" t="s">
        <v>683</v>
      </c>
      <c r="H27" s="96" t="s">
        <v>684</v>
      </c>
      <c r="I27" s="97" t="s">
        <v>684</v>
      </c>
      <c r="J27" s="1216"/>
    </row>
    <row r="28" spans="1:10" s="73" customFormat="1" ht="15" customHeight="1" x14ac:dyDescent="0.15">
      <c r="A28" s="72"/>
      <c r="B28" s="107" t="s">
        <v>73</v>
      </c>
      <c r="C28" s="42" t="s">
        <v>547</v>
      </c>
      <c r="D28" s="116" t="s">
        <v>505</v>
      </c>
      <c r="E28" s="247" t="s">
        <v>1008</v>
      </c>
      <c r="F28" s="85"/>
      <c r="G28" s="105" t="s">
        <v>685</v>
      </c>
      <c r="H28" s="85" t="s">
        <v>686</v>
      </c>
      <c r="I28" s="89" t="s">
        <v>687</v>
      </c>
      <c r="J28" s="1216"/>
    </row>
    <row r="29" spans="1:10" s="73" customFormat="1" ht="15" customHeight="1" x14ac:dyDescent="0.15">
      <c r="A29" s="72"/>
      <c r="B29" s="598" t="s">
        <v>74</v>
      </c>
      <c r="C29" s="92" t="s">
        <v>546</v>
      </c>
      <c r="D29" s="112" t="s">
        <v>1009</v>
      </c>
      <c r="E29" s="745" t="s">
        <v>1010</v>
      </c>
      <c r="F29" s="92"/>
      <c r="G29" s="101" t="s">
        <v>688</v>
      </c>
      <c r="H29" s="92" t="s">
        <v>689</v>
      </c>
      <c r="I29" s="93" t="s">
        <v>690</v>
      </c>
      <c r="J29" s="1216"/>
    </row>
    <row r="30" spans="1:10" s="73" customFormat="1" ht="15" customHeight="1" x14ac:dyDescent="0.15">
      <c r="A30" s="72"/>
      <c r="B30" s="1658" t="s">
        <v>75</v>
      </c>
      <c r="C30" s="87" t="s">
        <v>545</v>
      </c>
      <c r="D30" s="109" t="s">
        <v>1011</v>
      </c>
      <c r="E30" s="233" t="s">
        <v>1012</v>
      </c>
      <c r="F30" s="87"/>
      <c r="G30" s="98" t="s">
        <v>693</v>
      </c>
      <c r="H30" s="87" t="s">
        <v>694</v>
      </c>
      <c r="I30" s="89" t="s">
        <v>695</v>
      </c>
      <c r="J30" s="1216"/>
    </row>
    <row r="31" spans="1:10" s="73" customFormat="1" ht="15" customHeight="1" x14ac:dyDescent="0.15">
      <c r="A31" s="72"/>
      <c r="B31" s="1660"/>
      <c r="C31" s="86" t="s">
        <v>34</v>
      </c>
      <c r="D31" s="111" t="s">
        <v>0</v>
      </c>
      <c r="E31" s="695" t="s">
        <v>1013</v>
      </c>
      <c r="F31" s="86"/>
      <c r="G31" s="100" t="s">
        <v>696</v>
      </c>
      <c r="H31" s="86" t="s">
        <v>697</v>
      </c>
      <c r="I31" s="91" t="s">
        <v>698</v>
      </c>
      <c r="J31" s="1216"/>
    </row>
    <row r="32" spans="1:10" s="73" customFormat="1" ht="15" customHeight="1" x14ac:dyDescent="0.15">
      <c r="A32" s="72"/>
      <c r="B32" s="1655" t="s">
        <v>76</v>
      </c>
      <c r="C32" s="92" t="s">
        <v>544</v>
      </c>
      <c r="D32" s="112" t="s">
        <v>1</v>
      </c>
      <c r="E32" s="745" t="s">
        <v>1014</v>
      </c>
      <c r="F32" s="92"/>
      <c r="G32" s="101" t="s">
        <v>699</v>
      </c>
      <c r="H32" s="92" t="s">
        <v>700</v>
      </c>
      <c r="I32" s="93" t="s">
        <v>701</v>
      </c>
      <c r="J32" s="1216"/>
    </row>
    <row r="33" spans="1:10" s="73" customFormat="1" ht="15" customHeight="1" x14ac:dyDescent="0.15">
      <c r="A33" s="72"/>
      <c r="B33" s="1656"/>
      <c r="C33" s="94" t="s">
        <v>63</v>
      </c>
      <c r="D33" s="113" t="s">
        <v>2</v>
      </c>
      <c r="E33" s="747" t="s">
        <v>1015</v>
      </c>
      <c r="F33" s="94"/>
      <c r="G33" s="102" t="s">
        <v>703</v>
      </c>
      <c r="H33" s="94" t="s">
        <v>704</v>
      </c>
      <c r="I33" s="95" t="s">
        <v>705</v>
      </c>
      <c r="J33" s="1216"/>
    </row>
    <row r="34" spans="1:10" s="73" customFormat="1" ht="15" customHeight="1" x14ac:dyDescent="0.15">
      <c r="A34" s="72"/>
      <c r="B34" s="1657"/>
      <c r="C34" s="96" t="s">
        <v>64</v>
      </c>
      <c r="D34" s="114" t="s">
        <v>3</v>
      </c>
      <c r="E34" s="749" t="s">
        <v>1016</v>
      </c>
      <c r="F34" s="96"/>
      <c r="G34" s="103" t="s">
        <v>706</v>
      </c>
      <c r="H34" s="96" t="s">
        <v>707</v>
      </c>
      <c r="I34" s="97" t="s">
        <v>708</v>
      </c>
      <c r="J34" s="1216"/>
    </row>
    <row r="35" spans="1:10" s="73" customFormat="1" ht="15" customHeight="1" x14ac:dyDescent="0.15">
      <c r="A35" s="72"/>
      <c r="B35" s="1666" t="s">
        <v>91</v>
      </c>
      <c r="C35" s="341" t="s">
        <v>56</v>
      </c>
      <c r="D35" s="116" t="s">
        <v>1017</v>
      </c>
      <c r="E35" s="247" t="s">
        <v>1018</v>
      </c>
      <c r="F35" s="85"/>
      <c r="G35" s="105" t="s">
        <v>712</v>
      </c>
      <c r="H35" s="85" t="s">
        <v>713</v>
      </c>
      <c r="I35" s="345" t="s">
        <v>714</v>
      </c>
      <c r="J35" s="1216"/>
    </row>
    <row r="36" spans="1:10" s="73" customFormat="1" ht="15" customHeight="1" x14ac:dyDescent="0.15">
      <c r="A36" s="72"/>
      <c r="B36" s="1667"/>
      <c r="C36" s="88" t="s">
        <v>523</v>
      </c>
      <c r="D36" s="110" t="s">
        <v>1019</v>
      </c>
      <c r="E36" s="158" t="s">
        <v>1020</v>
      </c>
      <c r="F36" s="88"/>
      <c r="G36" s="99" t="s">
        <v>709</v>
      </c>
      <c r="H36" s="88" t="s">
        <v>710</v>
      </c>
      <c r="I36" s="90" t="s">
        <v>117</v>
      </c>
      <c r="J36" s="1216"/>
    </row>
    <row r="37" spans="1:10" s="73" customFormat="1" ht="15" customHeight="1" x14ac:dyDescent="0.15">
      <c r="A37" s="72"/>
      <c r="B37" s="1668"/>
      <c r="C37" s="341" t="s">
        <v>524</v>
      </c>
      <c r="D37" s="342" t="s">
        <v>1021</v>
      </c>
      <c r="E37" s="1209" t="s">
        <v>1022</v>
      </c>
      <c r="F37" s="341"/>
      <c r="G37" s="343" t="s">
        <v>715</v>
      </c>
      <c r="H37" s="341" t="s">
        <v>716</v>
      </c>
      <c r="I37" s="346" t="s">
        <v>717</v>
      </c>
      <c r="J37" s="1216"/>
    </row>
    <row r="38" spans="1:10" s="73" customFormat="1" ht="15" customHeight="1" x14ac:dyDescent="0.15">
      <c r="A38" s="72"/>
      <c r="B38" s="1655" t="s">
        <v>77</v>
      </c>
      <c r="C38" s="92" t="s">
        <v>128</v>
      </c>
      <c r="D38" s="112" t="s">
        <v>4</v>
      </c>
      <c r="E38" s="745" t="s">
        <v>1023</v>
      </c>
      <c r="F38" s="92"/>
      <c r="G38" s="101" t="s">
        <v>718</v>
      </c>
      <c r="H38" s="92" t="s">
        <v>719</v>
      </c>
      <c r="I38" s="93" t="s">
        <v>720</v>
      </c>
      <c r="J38" s="1216"/>
    </row>
    <row r="39" spans="1:10" s="73" customFormat="1" ht="15" customHeight="1" x14ac:dyDescent="0.15">
      <c r="A39" s="72"/>
      <c r="B39" s="1656"/>
      <c r="C39" s="94" t="s">
        <v>59</v>
      </c>
      <c r="D39" s="113" t="s">
        <v>5</v>
      </c>
      <c r="E39" s="747" t="s">
        <v>1024</v>
      </c>
      <c r="F39" s="94"/>
      <c r="G39" s="102" t="s">
        <v>727</v>
      </c>
      <c r="H39" s="94" t="s">
        <v>728</v>
      </c>
      <c r="I39" s="95" t="s">
        <v>729</v>
      </c>
      <c r="J39" s="1216"/>
    </row>
    <row r="40" spans="1:10" s="73" customFormat="1" ht="15" customHeight="1" x14ac:dyDescent="0.15">
      <c r="A40" s="72"/>
      <c r="B40" s="1656"/>
      <c r="C40" s="94" t="s">
        <v>262</v>
      </c>
      <c r="D40" s="113" t="s">
        <v>6</v>
      </c>
      <c r="E40" s="747" t="s">
        <v>1025</v>
      </c>
      <c r="F40" s="94"/>
      <c r="G40" s="102" t="s">
        <v>721</v>
      </c>
      <c r="H40" s="94" t="s">
        <v>722</v>
      </c>
      <c r="I40" s="95" t="s">
        <v>723</v>
      </c>
      <c r="J40" s="1216"/>
    </row>
    <row r="41" spans="1:10" s="73" customFormat="1" ht="15" customHeight="1" x14ac:dyDescent="0.15">
      <c r="A41" s="72"/>
      <c r="B41" s="1657"/>
      <c r="C41" s="96" t="s">
        <v>259</v>
      </c>
      <c r="D41" s="114" t="s">
        <v>7</v>
      </c>
      <c r="E41" s="749" t="s">
        <v>1026</v>
      </c>
      <c r="F41" s="96"/>
      <c r="G41" s="103" t="s">
        <v>724</v>
      </c>
      <c r="H41" s="96" t="s">
        <v>725</v>
      </c>
      <c r="I41" s="97" t="s">
        <v>726</v>
      </c>
      <c r="J41" s="1216"/>
    </row>
    <row r="42" spans="1:10" s="73" customFormat="1" ht="15" customHeight="1" x14ac:dyDescent="0.15">
      <c r="A42" s="72"/>
      <c r="B42" s="1666" t="s">
        <v>79</v>
      </c>
      <c r="C42" s="87" t="s">
        <v>566</v>
      </c>
      <c r="D42" s="109" t="s">
        <v>1027</v>
      </c>
      <c r="E42" s="233" t="s">
        <v>1028</v>
      </c>
      <c r="F42" s="87"/>
      <c r="G42" s="98" t="s">
        <v>749</v>
      </c>
      <c r="H42" s="87" t="s">
        <v>750</v>
      </c>
      <c r="I42" s="89" t="s">
        <v>751</v>
      </c>
      <c r="J42" s="1216"/>
    </row>
    <row r="43" spans="1:10" s="73" customFormat="1" ht="15" customHeight="1" x14ac:dyDescent="0.15">
      <c r="A43" s="72"/>
      <c r="B43" s="1667"/>
      <c r="C43" s="88" t="s">
        <v>224</v>
      </c>
      <c r="D43" s="110" t="s">
        <v>8</v>
      </c>
      <c r="E43" s="158" t="s">
        <v>1029</v>
      </c>
      <c r="F43" s="88"/>
      <c r="G43" s="330" t="s">
        <v>730</v>
      </c>
      <c r="H43" s="88" t="s">
        <v>731</v>
      </c>
      <c r="I43" s="90" t="s">
        <v>732</v>
      </c>
      <c r="J43" s="1216"/>
    </row>
    <row r="44" spans="1:10" s="73" customFormat="1" ht="15" customHeight="1" x14ac:dyDescent="0.15">
      <c r="A44" s="72"/>
      <c r="B44" s="1667"/>
      <c r="C44" s="347" t="s">
        <v>65</v>
      </c>
      <c r="D44" s="348" t="s">
        <v>9</v>
      </c>
      <c r="E44" s="1210" t="s">
        <v>1030</v>
      </c>
      <c r="F44" s="347"/>
      <c r="G44" s="349" t="s">
        <v>733</v>
      </c>
      <c r="H44" s="347" t="s">
        <v>734</v>
      </c>
      <c r="I44" s="350" t="s">
        <v>735</v>
      </c>
      <c r="J44" s="1216"/>
    </row>
    <row r="45" spans="1:10" s="73" customFormat="1" ht="15" customHeight="1" x14ac:dyDescent="0.15">
      <c r="A45" s="72"/>
      <c r="B45" s="1667"/>
      <c r="C45" s="88" t="s">
        <v>525</v>
      </c>
      <c r="D45" s="110" t="s">
        <v>1031</v>
      </c>
      <c r="E45" s="158" t="s">
        <v>1032</v>
      </c>
      <c r="F45" s="88"/>
      <c r="G45" s="99" t="s">
        <v>739</v>
      </c>
      <c r="H45" s="88" t="s">
        <v>740</v>
      </c>
      <c r="I45" s="90" t="s">
        <v>741</v>
      </c>
      <c r="J45" s="1216"/>
    </row>
    <row r="46" spans="1:10" s="73" customFormat="1" ht="15" customHeight="1" x14ac:dyDescent="0.15">
      <c r="A46" s="72"/>
      <c r="B46" s="1667"/>
      <c r="C46" s="88" t="s">
        <v>526</v>
      </c>
      <c r="D46" s="110" t="s">
        <v>1033</v>
      </c>
      <c r="E46" s="158" t="s">
        <v>1034</v>
      </c>
      <c r="F46" s="88"/>
      <c r="G46" s="99" t="s">
        <v>736</v>
      </c>
      <c r="H46" s="88" t="s">
        <v>737</v>
      </c>
      <c r="I46" s="90" t="s">
        <v>738</v>
      </c>
      <c r="J46" s="1216"/>
    </row>
    <row r="47" spans="1:10" s="73" customFormat="1" ht="15" customHeight="1" x14ac:dyDescent="0.15">
      <c r="A47" s="72"/>
      <c r="B47" s="1667"/>
      <c r="C47" s="88" t="s">
        <v>527</v>
      </c>
      <c r="D47" s="110" t="s">
        <v>1035</v>
      </c>
      <c r="E47" s="158" t="s">
        <v>1036</v>
      </c>
      <c r="F47" s="88"/>
      <c r="G47" s="99" t="s">
        <v>743</v>
      </c>
      <c r="H47" s="88" t="s">
        <v>744</v>
      </c>
      <c r="I47" s="90" t="s">
        <v>745</v>
      </c>
      <c r="J47" s="1216"/>
    </row>
    <row r="48" spans="1:10" s="73" customFormat="1" ht="15" customHeight="1" x14ac:dyDescent="0.15">
      <c r="A48" s="72"/>
      <c r="B48" s="1668"/>
      <c r="C48" s="341" t="s">
        <v>528</v>
      </c>
      <c r="D48" s="342" t="s">
        <v>1037</v>
      </c>
      <c r="E48" s="1209" t="s">
        <v>1038</v>
      </c>
      <c r="F48" s="341"/>
      <c r="G48" s="343" t="s">
        <v>746</v>
      </c>
      <c r="H48" s="341" t="s">
        <v>747</v>
      </c>
      <c r="I48" s="344" t="s">
        <v>748</v>
      </c>
      <c r="J48" s="1216"/>
    </row>
    <row r="49" spans="1:10" s="73" customFormat="1" ht="15" customHeight="1" x14ac:dyDescent="0.15">
      <c r="A49" s="72"/>
      <c r="B49" s="1669" t="s">
        <v>80</v>
      </c>
      <c r="C49" s="92" t="s">
        <v>57</v>
      </c>
      <c r="D49" s="112" t="s">
        <v>10</v>
      </c>
      <c r="E49" s="745" t="s">
        <v>1039</v>
      </c>
      <c r="F49" s="92"/>
      <c r="G49" s="101" t="s">
        <v>752</v>
      </c>
      <c r="H49" s="92" t="s">
        <v>753</v>
      </c>
      <c r="I49" s="93" t="s">
        <v>754</v>
      </c>
      <c r="J49" s="1216"/>
    </row>
    <row r="50" spans="1:10" s="73" customFormat="1" ht="15" customHeight="1" x14ac:dyDescent="0.15">
      <c r="A50" s="72"/>
      <c r="B50" s="1670"/>
      <c r="C50" s="94" t="s">
        <v>60</v>
      </c>
      <c r="D50" s="113" t="s">
        <v>1040</v>
      </c>
      <c r="E50" s="747" t="s">
        <v>1041</v>
      </c>
      <c r="F50" s="94"/>
      <c r="G50" s="102" t="s">
        <v>633</v>
      </c>
      <c r="H50" s="94" t="s">
        <v>11</v>
      </c>
      <c r="I50" s="95" t="s">
        <v>12</v>
      </c>
      <c r="J50" s="1216"/>
    </row>
    <row r="51" spans="1:10" s="73" customFormat="1" ht="15" customHeight="1" x14ac:dyDescent="0.15">
      <c r="A51" s="72"/>
      <c r="B51" s="1670"/>
      <c r="C51" s="94" t="s">
        <v>61</v>
      </c>
      <c r="D51" s="113" t="s">
        <v>13</v>
      </c>
      <c r="E51" s="747" t="s">
        <v>1042</v>
      </c>
      <c r="F51" s="94"/>
      <c r="G51" s="102" t="s">
        <v>756</v>
      </c>
      <c r="H51" s="94" t="s">
        <v>757</v>
      </c>
      <c r="I51" s="95" t="s">
        <v>758</v>
      </c>
      <c r="J51" s="1216"/>
    </row>
    <row r="52" spans="1:10" s="73" customFormat="1" ht="15" customHeight="1" x14ac:dyDescent="0.15">
      <c r="A52" s="72"/>
      <c r="B52" s="1670"/>
      <c r="C52" s="94" t="s">
        <v>543</v>
      </c>
      <c r="D52" s="113" t="s">
        <v>14</v>
      </c>
      <c r="E52" s="747" t="s">
        <v>1043</v>
      </c>
      <c r="F52" s="94"/>
      <c r="G52" s="102" t="s">
        <v>761</v>
      </c>
      <c r="H52" s="94" t="s">
        <v>762</v>
      </c>
      <c r="I52" s="95" t="s">
        <v>763</v>
      </c>
      <c r="J52" s="1216"/>
    </row>
    <row r="53" spans="1:10" s="73" customFormat="1" ht="15" customHeight="1" x14ac:dyDescent="0.15">
      <c r="A53" s="72"/>
      <c r="B53" s="1670"/>
      <c r="C53" s="94" t="s">
        <v>62</v>
      </c>
      <c r="D53" s="357" t="s">
        <v>15</v>
      </c>
      <c r="E53" s="1211" t="s">
        <v>1044</v>
      </c>
      <c r="F53" s="94"/>
      <c r="G53" s="358" t="s">
        <v>764</v>
      </c>
      <c r="H53" s="94" t="s">
        <v>765</v>
      </c>
      <c r="I53" s="359" t="s">
        <v>766</v>
      </c>
      <c r="J53" s="1216"/>
    </row>
    <row r="54" spans="1:10" s="73" customFormat="1" ht="15" customHeight="1" x14ac:dyDescent="0.15">
      <c r="A54" s="72"/>
      <c r="B54" s="1671"/>
      <c r="C54" s="11" t="s">
        <v>562</v>
      </c>
      <c r="D54" s="114" t="s">
        <v>1045</v>
      </c>
      <c r="E54" s="1212" t="s">
        <v>1046</v>
      </c>
      <c r="F54" s="11"/>
      <c r="G54" s="103" t="s">
        <v>767</v>
      </c>
      <c r="H54" s="11" t="s">
        <v>768</v>
      </c>
      <c r="I54" s="97" t="s">
        <v>769</v>
      </c>
      <c r="J54" s="1216"/>
    </row>
    <row r="55" spans="1:10" s="73" customFormat="1" ht="15" customHeight="1" x14ac:dyDescent="0.15">
      <c r="A55" s="72"/>
      <c r="B55" s="1658" t="s">
        <v>267</v>
      </c>
      <c r="C55" s="87" t="s">
        <v>542</v>
      </c>
      <c r="D55" s="109" t="s">
        <v>1047</v>
      </c>
      <c r="E55" s="233" t="s">
        <v>1048</v>
      </c>
      <c r="F55" s="87"/>
      <c r="G55" s="98" t="s">
        <v>773</v>
      </c>
      <c r="H55" s="87" t="s">
        <v>774</v>
      </c>
      <c r="I55" s="89" t="s">
        <v>774</v>
      </c>
      <c r="J55" s="1216"/>
    </row>
    <row r="56" spans="1:10" s="73" customFormat="1" ht="15" customHeight="1" x14ac:dyDescent="0.15">
      <c r="A56" s="72"/>
      <c r="B56" s="1664"/>
      <c r="C56" s="145" t="s">
        <v>268</v>
      </c>
      <c r="D56" s="110" t="s">
        <v>16</v>
      </c>
      <c r="E56" s="158" t="s">
        <v>1049</v>
      </c>
      <c r="F56" s="88"/>
      <c r="G56" s="99" t="s">
        <v>770</v>
      </c>
      <c r="H56" s="88" t="s">
        <v>771</v>
      </c>
      <c r="I56" s="90" t="s">
        <v>772</v>
      </c>
      <c r="J56" s="1216"/>
    </row>
    <row r="57" spans="1:10" s="73" customFormat="1" ht="15" customHeight="1" x14ac:dyDescent="0.15">
      <c r="A57" s="72"/>
      <c r="B57" s="1665"/>
      <c r="C57" s="86" t="s">
        <v>240</v>
      </c>
      <c r="D57" s="111" t="s">
        <v>17</v>
      </c>
      <c r="E57" s="695" t="s">
        <v>1050</v>
      </c>
      <c r="F57" s="86"/>
      <c r="G57" s="100" t="s">
        <v>775</v>
      </c>
      <c r="H57" s="86" t="s">
        <v>776</v>
      </c>
      <c r="I57" s="91" t="s">
        <v>777</v>
      </c>
      <c r="J57" s="1216"/>
    </row>
    <row r="58" spans="1:10" s="73" customFormat="1" ht="15" customHeight="1" x14ac:dyDescent="0.15">
      <c r="A58" s="72"/>
      <c r="B58" s="1655" t="s">
        <v>81</v>
      </c>
      <c r="C58" s="92" t="s">
        <v>541</v>
      </c>
      <c r="D58" s="112" t="s">
        <v>18</v>
      </c>
      <c r="E58" s="745" t="s">
        <v>1051</v>
      </c>
      <c r="F58" s="92"/>
      <c r="G58" s="101" t="s">
        <v>778</v>
      </c>
      <c r="H58" s="92" t="s">
        <v>779</v>
      </c>
      <c r="I58" s="93" t="s">
        <v>780</v>
      </c>
      <c r="J58" s="1216"/>
    </row>
    <row r="59" spans="1:10" s="73" customFormat="1" ht="15" customHeight="1" x14ac:dyDescent="0.15">
      <c r="A59" s="72"/>
      <c r="B59" s="1665"/>
      <c r="C59" s="96" t="s">
        <v>540</v>
      </c>
      <c r="D59" s="114" t="s">
        <v>1052</v>
      </c>
      <c r="E59" s="749" t="s">
        <v>1053</v>
      </c>
      <c r="F59" s="96"/>
      <c r="G59" s="103" t="s">
        <v>781</v>
      </c>
      <c r="H59" s="96" t="s">
        <v>782</v>
      </c>
      <c r="I59" s="97" t="s">
        <v>783</v>
      </c>
      <c r="J59" s="1216"/>
    </row>
    <row r="60" spans="1:10" s="73" customFormat="1" ht="15" customHeight="1" x14ac:dyDescent="0.15">
      <c r="A60" s="72"/>
      <c r="B60" s="107" t="s">
        <v>82</v>
      </c>
      <c r="C60" s="42" t="s">
        <v>539</v>
      </c>
      <c r="D60" s="116" t="s">
        <v>19</v>
      </c>
      <c r="E60" s="247" t="s">
        <v>1054</v>
      </c>
      <c r="F60" s="85"/>
      <c r="G60" s="105" t="s">
        <v>637</v>
      </c>
      <c r="H60" s="85" t="s">
        <v>20</v>
      </c>
      <c r="I60" s="89" t="s">
        <v>21</v>
      </c>
      <c r="J60" s="1216"/>
    </row>
    <row r="61" spans="1:10" s="73" customFormat="1" ht="15" customHeight="1" x14ac:dyDescent="0.15">
      <c r="A61" s="72"/>
      <c r="B61" s="108" t="s">
        <v>83</v>
      </c>
      <c r="C61" s="8" t="s">
        <v>538</v>
      </c>
      <c r="D61" s="115" t="s">
        <v>22</v>
      </c>
      <c r="E61" s="1208" t="s">
        <v>1055</v>
      </c>
      <c r="F61" s="49"/>
      <c r="G61" s="104" t="s">
        <v>784</v>
      </c>
      <c r="H61" s="49" t="s">
        <v>785</v>
      </c>
      <c r="I61" s="93" t="s">
        <v>786</v>
      </c>
      <c r="J61" s="1216"/>
    </row>
    <row r="62" spans="1:10" s="73" customFormat="1" ht="15" customHeight="1" x14ac:dyDescent="0.15">
      <c r="A62" s="72"/>
      <c r="B62" s="107" t="s">
        <v>84</v>
      </c>
      <c r="C62" s="42" t="s">
        <v>260</v>
      </c>
      <c r="D62" s="116" t="s">
        <v>23</v>
      </c>
      <c r="E62" s="247" t="s">
        <v>1056</v>
      </c>
      <c r="F62" s="85"/>
      <c r="G62" s="105" t="s">
        <v>787</v>
      </c>
      <c r="H62" s="85" t="s">
        <v>788</v>
      </c>
      <c r="I62" s="89" t="s">
        <v>789</v>
      </c>
      <c r="J62" s="1216"/>
    </row>
    <row r="63" spans="1:10" s="73" customFormat="1" ht="15" customHeight="1" x14ac:dyDescent="0.15">
      <c r="A63" s="72"/>
      <c r="B63" s="108" t="s">
        <v>85</v>
      </c>
      <c r="C63" s="8" t="s">
        <v>263</v>
      </c>
      <c r="D63" s="115" t="s">
        <v>24</v>
      </c>
      <c r="E63" s="1208" t="s">
        <v>1057</v>
      </c>
      <c r="F63" s="49"/>
      <c r="G63" s="104" t="s">
        <v>790</v>
      </c>
      <c r="H63" s="49" t="s">
        <v>791</v>
      </c>
      <c r="I63" s="93" t="s">
        <v>792</v>
      </c>
      <c r="J63" s="1216"/>
    </row>
    <row r="64" spans="1:10" s="73" customFormat="1" ht="15" customHeight="1" x14ac:dyDescent="0.15">
      <c r="A64" s="72"/>
      <c r="B64" s="107" t="s">
        <v>86</v>
      </c>
      <c r="C64" s="42" t="s">
        <v>261</v>
      </c>
      <c r="D64" s="116" t="s">
        <v>1058</v>
      </c>
      <c r="E64" s="247" t="s">
        <v>1059</v>
      </c>
      <c r="F64" s="85"/>
      <c r="G64" s="105" t="s">
        <v>793</v>
      </c>
      <c r="H64" s="85" t="s">
        <v>794</v>
      </c>
      <c r="I64" s="89" t="s">
        <v>795</v>
      </c>
      <c r="J64" s="1216"/>
    </row>
    <row r="65" spans="1:10" s="73" customFormat="1" ht="15" customHeight="1" x14ac:dyDescent="0.15">
      <c r="A65" s="72"/>
      <c r="B65" s="108" t="s">
        <v>87</v>
      </c>
      <c r="C65" s="8" t="s">
        <v>537</v>
      </c>
      <c r="D65" s="115" t="s">
        <v>25</v>
      </c>
      <c r="E65" s="1208" t="s">
        <v>1060</v>
      </c>
      <c r="F65" s="49"/>
      <c r="G65" s="104" t="s">
        <v>796</v>
      </c>
      <c r="H65" s="49" t="s">
        <v>797</v>
      </c>
      <c r="I65" s="93" t="s">
        <v>798</v>
      </c>
      <c r="J65" s="1216"/>
    </row>
    <row r="66" spans="1:10" s="73" customFormat="1" ht="15" customHeight="1" x14ac:dyDescent="0.15">
      <c r="A66" s="72"/>
      <c r="B66" s="431" t="s">
        <v>582</v>
      </c>
      <c r="C66" s="432" t="s">
        <v>583</v>
      </c>
      <c r="D66" s="433" t="s">
        <v>1061</v>
      </c>
      <c r="E66" s="1213" t="s">
        <v>1062</v>
      </c>
      <c r="F66" s="434"/>
      <c r="G66" s="435" t="s">
        <v>799</v>
      </c>
      <c r="H66" s="434" t="s">
        <v>800</v>
      </c>
      <c r="I66" s="436" t="s">
        <v>800</v>
      </c>
      <c r="J66" s="1216"/>
    </row>
    <row r="67" spans="1:10" s="73" customFormat="1" ht="15" customHeight="1" x14ac:dyDescent="0.15">
      <c r="A67" s="72"/>
      <c r="B67" s="108" t="s">
        <v>88</v>
      </c>
      <c r="C67" s="8" t="s">
        <v>254</v>
      </c>
      <c r="D67" s="115" t="s">
        <v>1063</v>
      </c>
      <c r="E67" s="1208" t="s">
        <v>1064</v>
      </c>
      <c r="F67" s="49"/>
      <c r="G67" s="104" t="s">
        <v>802</v>
      </c>
      <c r="H67" s="49" t="s">
        <v>803</v>
      </c>
      <c r="I67" s="93" t="s">
        <v>804</v>
      </c>
      <c r="J67" s="1216"/>
    </row>
    <row r="68" spans="1:10" s="73" customFormat="1" ht="15" customHeight="1" x14ac:dyDescent="0.15">
      <c r="A68" s="72"/>
      <c r="B68" s="1661" t="s">
        <v>89</v>
      </c>
      <c r="C68" s="437" t="s">
        <v>78</v>
      </c>
      <c r="D68" s="438" t="s">
        <v>26</v>
      </c>
      <c r="E68" s="777" t="s">
        <v>1065</v>
      </c>
      <c r="F68" s="437"/>
      <c r="G68" s="439" t="s">
        <v>812</v>
      </c>
      <c r="H68" s="437" t="s">
        <v>813</v>
      </c>
      <c r="I68" s="436" t="s">
        <v>814</v>
      </c>
      <c r="J68" s="1216"/>
    </row>
    <row r="69" spans="1:10" s="73" customFormat="1" ht="15" customHeight="1" x14ac:dyDescent="0.15">
      <c r="A69" s="72"/>
      <c r="B69" s="1662"/>
      <c r="C69" s="440" t="s">
        <v>536</v>
      </c>
      <c r="D69" s="441" t="s">
        <v>27</v>
      </c>
      <c r="E69" s="784" t="s">
        <v>1066</v>
      </c>
      <c r="F69" s="440"/>
      <c r="G69" s="442" t="s">
        <v>805</v>
      </c>
      <c r="H69" s="440" t="s">
        <v>806</v>
      </c>
      <c r="I69" s="443" t="s">
        <v>807</v>
      </c>
      <c r="J69" s="1216"/>
    </row>
    <row r="70" spans="1:10" s="73" customFormat="1" ht="15" customHeight="1" x14ac:dyDescent="0.15">
      <c r="A70" s="72"/>
      <c r="B70" s="1663"/>
      <c r="C70" s="444" t="s">
        <v>255</v>
      </c>
      <c r="D70" s="445" t="s">
        <v>28</v>
      </c>
      <c r="E70" s="790" t="s">
        <v>1067</v>
      </c>
      <c r="F70" s="444"/>
      <c r="G70" s="446" t="s">
        <v>809</v>
      </c>
      <c r="H70" s="444" t="s">
        <v>810</v>
      </c>
      <c r="I70" s="447" t="s">
        <v>811</v>
      </c>
      <c r="J70" s="1216"/>
    </row>
    <row r="71" spans="1:10" s="73" customFormat="1" ht="15" customHeight="1" x14ac:dyDescent="0.15">
      <c r="A71" s="72"/>
      <c r="B71" s="1647" t="s">
        <v>123</v>
      </c>
      <c r="C71" s="448" t="s">
        <v>535</v>
      </c>
      <c r="D71" s="112" t="s">
        <v>1068</v>
      </c>
      <c r="E71" s="745" t="s">
        <v>1069</v>
      </c>
      <c r="F71" s="92"/>
      <c r="G71" s="101" t="s">
        <v>815</v>
      </c>
      <c r="H71" s="92" t="s">
        <v>816</v>
      </c>
      <c r="I71" s="93" t="s">
        <v>817</v>
      </c>
      <c r="J71" s="1216"/>
    </row>
    <row r="72" spans="1:10" s="73" customFormat="1" ht="15" customHeight="1" x14ac:dyDescent="0.15">
      <c r="A72" s="72"/>
      <c r="B72" s="1648"/>
      <c r="C72" s="96" t="s">
        <v>534</v>
      </c>
      <c r="D72" s="114" t="s">
        <v>1070</v>
      </c>
      <c r="E72" s="749" t="s">
        <v>1071</v>
      </c>
      <c r="F72" s="96"/>
      <c r="G72" s="103" t="s">
        <v>818</v>
      </c>
      <c r="H72" s="96" t="s">
        <v>819</v>
      </c>
      <c r="I72" s="97" t="s">
        <v>820</v>
      </c>
      <c r="J72" s="1216"/>
    </row>
    <row r="73" spans="1:10" x14ac:dyDescent="0.15">
      <c r="A73" s="76"/>
      <c r="B73" s="431" t="s">
        <v>58</v>
      </c>
      <c r="C73" s="432" t="s">
        <v>533</v>
      </c>
      <c r="D73" s="433" t="s">
        <v>29</v>
      </c>
      <c r="E73" s="1213" t="s">
        <v>1072</v>
      </c>
      <c r="F73" s="434"/>
      <c r="G73" s="435" t="s">
        <v>822</v>
      </c>
      <c r="H73" s="434" t="s">
        <v>823</v>
      </c>
      <c r="I73" s="436" t="s">
        <v>824</v>
      </c>
      <c r="J73" s="1216"/>
    </row>
    <row r="74" spans="1:10" ht="14.25" thickBot="1" x14ac:dyDescent="0.2">
      <c r="A74" s="76"/>
      <c r="B74" s="449" t="s">
        <v>58</v>
      </c>
      <c r="C74" s="450" t="s">
        <v>532</v>
      </c>
      <c r="D74" s="451" t="s">
        <v>30</v>
      </c>
      <c r="E74" s="1214" t="s">
        <v>1073</v>
      </c>
      <c r="F74" s="452"/>
      <c r="G74" s="453" t="s">
        <v>827</v>
      </c>
      <c r="H74" s="452" t="s">
        <v>828</v>
      </c>
      <c r="I74" s="454" t="s">
        <v>829</v>
      </c>
      <c r="J74" s="1216"/>
    </row>
    <row r="75" spans="1:10" x14ac:dyDescent="0.15">
      <c r="C75" s="9"/>
      <c r="F75" s="9"/>
      <c r="I75" s="9"/>
    </row>
    <row r="76" spans="1:10" x14ac:dyDescent="0.15">
      <c r="C76" s="9"/>
      <c r="F76" s="9"/>
      <c r="I76" s="9"/>
    </row>
  </sheetData>
  <mergeCells count="22">
    <mergeCell ref="B49:B54"/>
    <mergeCell ref="A1:A2"/>
    <mergeCell ref="B1:B2"/>
    <mergeCell ref="B13:B18"/>
    <mergeCell ref="B4:B12"/>
    <mergeCell ref="B25:B27"/>
    <mergeCell ref="E1:F2"/>
    <mergeCell ref="B71:B72"/>
    <mergeCell ref="H1:H2"/>
    <mergeCell ref="I1:I2"/>
    <mergeCell ref="D1:D2"/>
    <mergeCell ref="C1:C2"/>
    <mergeCell ref="G1:G2"/>
    <mergeCell ref="B32:B34"/>
    <mergeCell ref="B19:B22"/>
    <mergeCell ref="B68:B70"/>
    <mergeCell ref="B30:B31"/>
    <mergeCell ref="B55:B57"/>
    <mergeCell ref="B58:B59"/>
    <mergeCell ref="B38:B41"/>
    <mergeCell ref="B35:B37"/>
    <mergeCell ref="B42:B48"/>
  </mergeCells>
  <phoneticPr fontId="2"/>
  <printOptions horizontalCentered="1" verticalCentered="1"/>
  <pageMargins left="0.51181102362204722" right="0.23622047244094491" top="0.39370078740157483" bottom="0" header="0.19685039370078741" footer="0"/>
  <pageSetup paperSize="9" scale="79" orientation="portrait" r:id="rId1"/>
  <headerFooter alignWithMargins="0">
    <oddHeader>&amp;C&amp;"ＭＳ Ｐゴシック,太字"&amp;16公共図書館一覧&amp;R&amp;9公共図書館調査（２０２２年度）</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FF00"/>
    <pageSetUpPr fitToPage="1"/>
  </sheetPr>
  <dimension ref="A1:U91"/>
  <sheetViews>
    <sheetView zoomScaleNormal="100" workbookViewId="0">
      <selection activeCell="E3" sqref="E3"/>
    </sheetView>
  </sheetViews>
  <sheetFormatPr defaultRowHeight="13.5" x14ac:dyDescent="0.15"/>
  <cols>
    <col min="1" max="1" width="2.75" style="5" customWidth="1"/>
    <col min="2" max="2" width="9.375" style="5" customWidth="1"/>
    <col min="3" max="3" width="5.5" style="9" customWidth="1"/>
    <col min="4" max="4" width="12.875" style="5" customWidth="1"/>
    <col min="5" max="5" width="26.75" style="5" customWidth="1"/>
    <col min="6" max="6" width="23.625" style="5" customWidth="1"/>
    <col min="7" max="7" width="29.125" style="5" customWidth="1"/>
    <col min="8" max="8" width="9.5" style="17" customWidth="1"/>
    <col min="9" max="9" width="2.5" style="53" customWidth="1"/>
    <col min="10" max="10" width="9.625" style="409" customWidth="1"/>
    <col min="11" max="11" width="8.75" style="40" customWidth="1"/>
    <col min="12" max="12" width="4.625" style="12" customWidth="1"/>
    <col min="13" max="13" width="3.75" style="12" customWidth="1"/>
    <col min="14" max="14" width="6.75" style="12" customWidth="1"/>
    <col min="15" max="15" width="10.625" style="5" customWidth="1"/>
    <col min="16" max="16384" width="9" style="5"/>
  </cols>
  <sheetData>
    <row r="1" spans="1:21" s="7" customFormat="1" ht="18" customHeight="1" x14ac:dyDescent="0.15">
      <c r="A1" s="1729" t="s">
        <v>53</v>
      </c>
      <c r="B1" s="1730" t="s">
        <v>169</v>
      </c>
      <c r="C1" s="1741" t="s">
        <v>258</v>
      </c>
      <c r="D1" s="1715" t="s">
        <v>112</v>
      </c>
      <c r="E1" s="1715"/>
      <c r="F1" s="1715"/>
      <c r="G1" s="1715"/>
      <c r="H1" s="1715"/>
      <c r="I1" s="1719"/>
      <c r="J1" s="1719"/>
      <c r="K1" s="1717" t="s">
        <v>115</v>
      </c>
      <c r="L1" s="1724" t="s">
        <v>264</v>
      </c>
      <c r="M1" s="1715" t="s">
        <v>265</v>
      </c>
      <c r="N1" s="1715"/>
      <c r="O1" s="1716"/>
    </row>
    <row r="2" spans="1:21" s="7" customFormat="1" ht="18" customHeight="1" thickBot="1" x14ac:dyDescent="0.2">
      <c r="A2" s="1729"/>
      <c r="B2" s="1731"/>
      <c r="C2" s="1742"/>
      <c r="D2" s="1721" t="s">
        <v>113</v>
      </c>
      <c r="E2" s="1722"/>
      <c r="F2" s="1722"/>
      <c r="G2" s="1723"/>
      <c r="H2" s="1720" t="s">
        <v>114</v>
      </c>
      <c r="I2" s="1720"/>
      <c r="J2" s="1720"/>
      <c r="K2" s="1718"/>
      <c r="L2" s="1725"/>
      <c r="M2" s="175" t="s">
        <v>273</v>
      </c>
      <c r="N2" s="175" t="s">
        <v>110</v>
      </c>
      <c r="O2" s="182" t="s">
        <v>127</v>
      </c>
    </row>
    <row r="3" spans="1:21" s="4" customFormat="1" ht="18" customHeight="1" x14ac:dyDescent="0.15">
      <c r="A3" s="1173"/>
      <c r="B3" s="1196" t="s">
        <v>66</v>
      </c>
      <c r="C3" s="1170" t="s">
        <v>33</v>
      </c>
      <c r="D3" s="1197" t="e">
        <f ca="1">IF(INDIRECT($C3&amp;"!"&amp;"$C$54")="","-","毎週"&amp;INDIRECT($C3&amp;"!"&amp;"$C$54")&amp;"曜日")</f>
        <v>#REF!</v>
      </c>
      <c r="E3" s="1198" t="e">
        <f ca="1">INDIRECT($C3&amp;"!"&amp;"$C$57")&amp;" "&amp;INDIRECT($C3&amp;"!"&amp;"$D$57")&amp;" "&amp;INDIRECT($C3&amp;"!"&amp;"$E$57")&amp;" "&amp;INDIRECT($C3&amp;"!"&amp;"$F$57")</f>
        <v>#REF!</v>
      </c>
      <c r="F3" s="1199" t="e">
        <f ca="1">IF(INDIRECT($C3&amp;"!"&amp;"$C$58")="","-","毎月"&amp;INDIRECT($C3&amp;"!"&amp;"$C$58")&amp;"曜日")</f>
        <v>#REF!</v>
      </c>
      <c r="G3" s="1200" t="e">
        <f ca="1">INDIRECT($C3&amp;"!"&amp;"$C$59")</f>
        <v>#REF!</v>
      </c>
      <c r="H3" s="1201" t="e">
        <f ca="1">DBCS(INDIRECT($C3&amp;"!"&amp;"$C$64"))</f>
        <v>#REF!</v>
      </c>
      <c r="I3" s="1202" t="s">
        <v>241</v>
      </c>
      <c r="J3" s="1203" t="e">
        <f ca="1">DBCS(INDIRECT($C3&amp;"!"&amp;"$C$65"))</f>
        <v>#REF!</v>
      </c>
      <c r="K3" s="1204">
        <f>'今年の1.1'!D39</f>
        <v>1879280</v>
      </c>
      <c r="L3" s="1205" t="s">
        <v>50</v>
      </c>
      <c r="M3" s="1206" t="e">
        <f ca="1">IF(INDIRECT($C3&amp;"!"&amp;"$C$44")="","-",INDIRECT($C3&amp;"!"&amp;"$C$44"))</f>
        <v>#REF!</v>
      </c>
      <c r="N3" s="1206" t="e">
        <f ca="1">IF(INDIRECT($C3&amp;"!"&amp;"$C$47")="","-",INDIRECT($C3&amp;"!"&amp;"$C$47"))</f>
        <v>#REF!</v>
      </c>
      <c r="O3" s="1207" t="e">
        <f ca="1">IF(INDIRECT($C3&amp;"!"&amp;"$C$48")="","-",INDIRECT($C3&amp;"!"&amp;"$C$48"))</f>
        <v>#REF!</v>
      </c>
    </row>
    <row r="4" spans="1:21" s="4" customFormat="1" ht="18" customHeight="1" x14ac:dyDescent="0.15">
      <c r="A4" s="1173"/>
      <c r="B4" s="1733" t="s">
        <v>67</v>
      </c>
      <c r="C4" s="1187" t="s">
        <v>37</v>
      </c>
      <c r="D4" s="1708" t="e">
        <f t="shared" ref="D4:D9" ca="1" si="0">INDIRECT($C4&amp;"!"&amp;"$F$41")</f>
        <v>#REF!</v>
      </c>
      <c r="E4" s="1710" t="e">
        <f ca="1">INDIRECT($C4&amp;"!"&amp;"$F$44")</f>
        <v>#REF!</v>
      </c>
      <c r="F4" s="1188" t="e">
        <f ca="1">INDIRECT($C4&amp;"!"&amp;"$F$42")</f>
        <v>#REF!</v>
      </c>
      <c r="G4" s="1189" t="e">
        <f ca="1">INDIRECT($C4&amp;"!"&amp;"$F$45")</f>
        <v>#REF!</v>
      </c>
      <c r="H4" s="1190" t="e">
        <f t="shared" ref="H4:H19" ca="1" si="1">INDIRECT($C4&amp;"!"&amp;"$F$48")</f>
        <v>#REF!</v>
      </c>
      <c r="I4" s="1191" t="s">
        <v>241</v>
      </c>
      <c r="J4" s="1192" t="e">
        <f t="shared" ref="J4:J19" ca="1" si="2">INDIRECT($C4&amp;"!"&amp;"$F$49")</f>
        <v>#REF!</v>
      </c>
      <c r="K4" s="1726">
        <f>VLOOKUP(B4,'今年の1.1'!$A$6:$D$37,4,FALSE)</f>
        <v>704487</v>
      </c>
      <c r="L4" s="1193" t="e">
        <f ca="1">INDIRECT($C4&amp;"!"&amp;"$F$33")*1</f>
        <v>#REF!</v>
      </c>
      <c r="M4" s="1194" t="e">
        <f ca="1">INDIRECT($C4&amp;"!"&amp;"$F$34")</f>
        <v>#REF!</v>
      </c>
      <c r="N4" s="1194" t="e">
        <f ca="1">INDIRECT($C4&amp;"!"&amp;"$F$37")</f>
        <v>#REF!</v>
      </c>
      <c r="O4" s="1195" t="e">
        <f ca="1">INDIRECT($C4&amp;"!"&amp;"$F$38")</f>
        <v>#REF!</v>
      </c>
      <c r="T4" s="4" t="e">
        <f ca="1">J4+L4+N4+P4+R4</f>
        <v>#REF!</v>
      </c>
      <c r="U4" s="395" t="e">
        <f ca="1">K4+M4+O4+Q4+S4</f>
        <v>#REF!</v>
      </c>
    </row>
    <row r="5" spans="1:21" s="4" customFormat="1" ht="18" customHeight="1" x14ac:dyDescent="0.15">
      <c r="A5" s="1173"/>
      <c r="B5" s="1733"/>
      <c r="C5" s="165" t="s">
        <v>222</v>
      </c>
      <c r="D5" s="1706"/>
      <c r="E5" s="1711"/>
      <c r="F5" s="1713" t="e">
        <f ca="1">INDIRECT($C5&amp;"!"&amp;"$F$42")</f>
        <v>#REF!</v>
      </c>
      <c r="G5" s="693" t="e">
        <f t="shared" ref="G5:G12" ca="1" si="3">INDIRECT($C5&amp;"!"&amp;"$F$45")</f>
        <v>#REF!</v>
      </c>
      <c r="H5" s="159" t="e">
        <f t="shared" ca="1" si="1"/>
        <v>#REF!</v>
      </c>
      <c r="I5" s="160" t="s">
        <v>241</v>
      </c>
      <c r="J5" s="183" t="e">
        <f t="shared" ca="1" si="2"/>
        <v>#REF!</v>
      </c>
      <c r="K5" s="1727"/>
      <c r="L5" s="158" t="e">
        <f ca="1">INDIRECT($C5&amp;"!"&amp;"$F$33")*1</f>
        <v>#REF!</v>
      </c>
      <c r="M5" s="353" t="e">
        <f t="shared" ref="M5:M12" ca="1" si="4">INDIRECT($C5&amp;"!"&amp;"$F$34")</f>
        <v>#REF!</v>
      </c>
      <c r="N5" s="353" t="e">
        <f t="shared" ref="N5:N12" ca="1" si="5">INDIRECT($C5&amp;"!"&amp;"$F$37")</f>
        <v>#REF!</v>
      </c>
      <c r="O5" s="694" t="e">
        <f t="shared" ref="O5:O12" ca="1" si="6">INDIRECT($C5&amp;"!"&amp;"$F$38")</f>
        <v>#REF!</v>
      </c>
      <c r="T5" s="4" t="e">
        <f ca="1">+J5+L5+N5+P5+R5</f>
        <v>#REF!</v>
      </c>
      <c r="U5" s="395" t="e">
        <f ca="1">+K5+M5+O5+Q5+S5</f>
        <v>#REF!</v>
      </c>
    </row>
    <row r="6" spans="1:21" s="4" customFormat="1" ht="18" customHeight="1" x14ac:dyDescent="0.15">
      <c r="A6" s="1173"/>
      <c r="B6" s="1733"/>
      <c r="C6" s="165" t="s">
        <v>41</v>
      </c>
      <c r="D6" s="1709"/>
      <c r="E6" s="1712"/>
      <c r="F6" s="1714"/>
      <c r="G6" s="693" t="e">
        <f t="shared" ca="1" si="3"/>
        <v>#REF!</v>
      </c>
      <c r="H6" s="159" t="e">
        <f t="shared" ca="1" si="1"/>
        <v>#REF!</v>
      </c>
      <c r="I6" s="160" t="s">
        <v>241</v>
      </c>
      <c r="J6" s="183" t="e">
        <f t="shared" ca="1" si="2"/>
        <v>#REF!</v>
      </c>
      <c r="K6" s="1727"/>
      <c r="L6" s="158" t="e">
        <f t="shared" ref="L6:L12" ca="1" si="7">INDIRECT($C6&amp;"!"&amp;"$F$33")*1</f>
        <v>#REF!</v>
      </c>
      <c r="M6" s="353" t="e">
        <f t="shared" ca="1" si="4"/>
        <v>#REF!</v>
      </c>
      <c r="N6" s="353" t="e">
        <f t="shared" ca="1" si="5"/>
        <v>#REF!</v>
      </c>
      <c r="O6" s="694" t="e">
        <f t="shared" ca="1" si="6"/>
        <v>#REF!</v>
      </c>
      <c r="T6" s="4" t="e">
        <f ca="1">+J6+L6+N6+P6+R6</f>
        <v>#REF!</v>
      </c>
      <c r="U6" s="395" t="e">
        <f ca="1">+K6+M6+O6+Q6+S6</f>
        <v>#REF!</v>
      </c>
    </row>
    <row r="7" spans="1:21" s="4" customFormat="1" ht="18" customHeight="1" x14ac:dyDescent="0.15">
      <c r="A7" s="1173"/>
      <c r="B7" s="1733"/>
      <c r="C7" s="165" t="s">
        <v>38</v>
      </c>
      <c r="D7" s="814" t="e">
        <f t="shared" ca="1" si="0"/>
        <v>#REF!</v>
      </c>
      <c r="E7" s="110" t="e">
        <f t="shared" ref="E7:E12" ca="1" si="8">INDIRECT($C7&amp;"!"&amp;"$F$44")</f>
        <v>#REF!</v>
      </c>
      <c r="F7" s="110" t="e">
        <f ca="1">INDIRECT($C7&amp;"!"&amp;"$F$42")</f>
        <v>#REF!</v>
      </c>
      <c r="G7" s="693" t="e">
        <f t="shared" ca="1" si="3"/>
        <v>#REF!</v>
      </c>
      <c r="H7" s="159" t="e">
        <f t="shared" ca="1" si="1"/>
        <v>#REF!</v>
      </c>
      <c r="I7" s="160" t="s">
        <v>241</v>
      </c>
      <c r="J7" s="183" t="e">
        <f t="shared" ca="1" si="2"/>
        <v>#REF!</v>
      </c>
      <c r="K7" s="1727"/>
      <c r="L7" s="158" t="e">
        <f t="shared" ca="1" si="7"/>
        <v>#REF!</v>
      </c>
      <c r="M7" s="353" t="e">
        <f t="shared" ca="1" si="4"/>
        <v>#REF!</v>
      </c>
      <c r="N7" s="353" t="e">
        <f t="shared" ca="1" si="5"/>
        <v>#REF!</v>
      </c>
      <c r="O7" s="694" t="e">
        <f t="shared" ca="1" si="6"/>
        <v>#REF!</v>
      </c>
    </row>
    <row r="8" spans="1:21" s="4" customFormat="1" ht="18" customHeight="1" x14ac:dyDescent="0.15">
      <c r="A8" s="1736"/>
      <c r="B8" s="1733"/>
      <c r="C8" s="165" t="s">
        <v>39</v>
      </c>
      <c r="D8" s="814" t="e">
        <f t="shared" ca="1" si="0"/>
        <v>#REF!</v>
      </c>
      <c r="E8" s="110" t="e">
        <f t="shared" ca="1" si="8"/>
        <v>#REF!</v>
      </c>
      <c r="F8" s="815" t="e">
        <f t="shared" ref="F8:F12" ca="1" si="9">INDIRECT($C8&amp;"!"&amp;"$F$42")</f>
        <v>#REF!</v>
      </c>
      <c r="G8" s="693" t="e">
        <f t="shared" ca="1" si="3"/>
        <v>#REF!</v>
      </c>
      <c r="H8" s="159" t="e">
        <f t="shared" ca="1" si="1"/>
        <v>#REF!</v>
      </c>
      <c r="I8" s="160" t="s">
        <v>241</v>
      </c>
      <c r="J8" s="183" t="e">
        <f t="shared" ca="1" si="2"/>
        <v>#REF!</v>
      </c>
      <c r="K8" s="1727"/>
      <c r="L8" s="162" t="e">
        <f t="shared" ca="1" si="7"/>
        <v>#REF!</v>
      </c>
      <c r="M8" s="353" t="e">
        <f t="shared" ca="1" si="4"/>
        <v>#REF!</v>
      </c>
      <c r="N8" s="353" t="e">
        <f t="shared" ca="1" si="5"/>
        <v>#REF!</v>
      </c>
      <c r="O8" s="694" t="e">
        <f t="shared" ca="1" si="6"/>
        <v>#REF!</v>
      </c>
    </row>
    <row r="9" spans="1:21" s="4" customFormat="1" ht="18" customHeight="1" x14ac:dyDescent="0.15">
      <c r="A9" s="1736"/>
      <c r="B9" s="1733"/>
      <c r="C9" s="165" t="s">
        <v>201</v>
      </c>
      <c r="D9" s="1705" t="e">
        <f t="shared" ca="1" si="0"/>
        <v>#REF!</v>
      </c>
      <c r="E9" s="110" t="e">
        <f t="shared" ca="1" si="8"/>
        <v>#REF!</v>
      </c>
      <c r="F9" s="815" t="e">
        <f t="shared" ca="1" si="9"/>
        <v>#REF!</v>
      </c>
      <c r="G9" s="693" t="e">
        <f t="shared" ca="1" si="3"/>
        <v>#REF!</v>
      </c>
      <c r="H9" s="159" t="e">
        <f t="shared" ca="1" si="1"/>
        <v>#REF!</v>
      </c>
      <c r="I9" s="160" t="s">
        <v>241</v>
      </c>
      <c r="J9" s="183" t="e">
        <f t="shared" ca="1" si="2"/>
        <v>#REF!</v>
      </c>
      <c r="K9" s="1727"/>
      <c r="L9" s="158" t="e">
        <f t="shared" ca="1" si="7"/>
        <v>#REF!</v>
      </c>
      <c r="M9" s="353" t="e">
        <f t="shared" ca="1" si="4"/>
        <v>#REF!</v>
      </c>
      <c r="N9" s="353" t="e">
        <f t="shared" ca="1" si="5"/>
        <v>#REF!</v>
      </c>
      <c r="O9" s="694" t="e">
        <f t="shared" ca="1" si="6"/>
        <v>#REF!</v>
      </c>
    </row>
    <row r="10" spans="1:21" s="4" customFormat="1" ht="18" customHeight="1" x14ac:dyDescent="0.15">
      <c r="A10" s="1173"/>
      <c r="B10" s="1733"/>
      <c r="C10" s="165" t="s">
        <v>43</v>
      </c>
      <c r="D10" s="1706"/>
      <c r="E10" s="110" t="e">
        <f t="shared" ca="1" si="8"/>
        <v>#REF!</v>
      </c>
      <c r="F10" s="815" t="e">
        <f t="shared" ca="1" si="9"/>
        <v>#REF!</v>
      </c>
      <c r="G10" s="693" t="e">
        <f t="shared" ca="1" si="3"/>
        <v>#REF!</v>
      </c>
      <c r="H10" s="159" t="e">
        <f t="shared" ca="1" si="1"/>
        <v>#REF!</v>
      </c>
      <c r="I10" s="160" t="s">
        <v>241</v>
      </c>
      <c r="J10" s="183" t="e">
        <f t="shared" ca="1" si="2"/>
        <v>#REF!</v>
      </c>
      <c r="K10" s="1727"/>
      <c r="L10" s="158" t="e">
        <f t="shared" ca="1" si="7"/>
        <v>#REF!</v>
      </c>
      <c r="M10" s="353" t="e">
        <f t="shared" ca="1" si="4"/>
        <v>#REF!</v>
      </c>
      <c r="N10" s="353" t="e">
        <f t="shared" ca="1" si="5"/>
        <v>#REF!</v>
      </c>
      <c r="O10" s="694" t="e">
        <f t="shared" ca="1" si="6"/>
        <v>#REF!</v>
      </c>
    </row>
    <row r="11" spans="1:21" s="4" customFormat="1" ht="18" customHeight="1" x14ac:dyDescent="0.15">
      <c r="A11" s="1173"/>
      <c r="B11" s="1733"/>
      <c r="C11" s="165" t="s">
        <v>295</v>
      </c>
      <c r="D11" s="1706"/>
      <c r="E11" s="110" t="e">
        <f t="shared" ca="1" si="8"/>
        <v>#REF!</v>
      </c>
      <c r="F11" s="815" t="e">
        <f t="shared" ca="1" si="9"/>
        <v>#REF!</v>
      </c>
      <c r="G11" s="693" t="e">
        <f t="shared" ca="1" si="3"/>
        <v>#REF!</v>
      </c>
      <c r="H11" s="159" t="e">
        <f t="shared" ca="1" si="1"/>
        <v>#REF!</v>
      </c>
      <c r="I11" s="160" t="s">
        <v>241</v>
      </c>
      <c r="J11" s="183" t="e">
        <f t="shared" ca="1" si="2"/>
        <v>#REF!</v>
      </c>
      <c r="K11" s="1727"/>
      <c r="L11" s="158" t="e">
        <f t="shared" ca="1" si="7"/>
        <v>#REF!</v>
      </c>
      <c r="M11" s="353" t="e">
        <f t="shared" ca="1" si="4"/>
        <v>#REF!</v>
      </c>
      <c r="N11" s="353" t="e">
        <f t="shared" ca="1" si="5"/>
        <v>#REF!</v>
      </c>
      <c r="O11" s="694" t="e">
        <f t="shared" ca="1" si="6"/>
        <v>#REF!</v>
      </c>
    </row>
    <row r="12" spans="1:21" s="4" customFormat="1" ht="18" customHeight="1" x14ac:dyDescent="0.15">
      <c r="A12" s="1173"/>
      <c r="B12" s="1733"/>
      <c r="C12" s="178" t="s">
        <v>42</v>
      </c>
      <c r="D12" s="1707"/>
      <c r="E12" s="111" t="e">
        <f t="shared" ca="1" si="8"/>
        <v>#REF!</v>
      </c>
      <c r="F12" s="819" t="e">
        <f t="shared" ca="1" si="9"/>
        <v>#REF!</v>
      </c>
      <c r="G12" s="696" t="e">
        <f t="shared" ca="1" si="3"/>
        <v>#REF!</v>
      </c>
      <c r="H12" s="697" t="e">
        <f t="shared" ca="1" si="1"/>
        <v>#REF!</v>
      </c>
      <c r="I12" s="179" t="s">
        <v>241</v>
      </c>
      <c r="J12" s="698" t="e">
        <f t="shared" ca="1" si="2"/>
        <v>#REF!</v>
      </c>
      <c r="K12" s="1727"/>
      <c r="L12" s="695" t="e">
        <f t="shared" ca="1" si="7"/>
        <v>#REF!</v>
      </c>
      <c r="M12" s="306" t="e">
        <f t="shared" ca="1" si="4"/>
        <v>#REF!</v>
      </c>
      <c r="N12" s="306" t="e">
        <f t="shared" ca="1" si="5"/>
        <v>#REF!</v>
      </c>
      <c r="O12" s="724" t="e">
        <f t="shared" ca="1" si="6"/>
        <v>#REF!</v>
      </c>
    </row>
    <row r="13" spans="1:21" s="4" customFormat="1" ht="18" customHeight="1" x14ac:dyDescent="0.15">
      <c r="A13" s="1173"/>
      <c r="B13" s="1733"/>
      <c r="C13" s="351" t="s">
        <v>251</v>
      </c>
      <c r="D13" s="1696"/>
      <c r="E13" s="1697"/>
      <c r="F13" s="1697"/>
      <c r="G13" s="1697"/>
      <c r="H13" s="1697"/>
      <c r="I13" s="1697"/>
      <c r="J13" s="1698"/>
      <c r="K13" s="1728"/>
      <c r="L13" s="640" t="e">
        <f ca="1">SUM(L4:L12)</f>
        <v>#REF!</v>
      </c>
      <c r="M13" s="640" t="e">
        <f ca="1">SUM(M4:M12)</f>
        <v>#REF!</v>
      </c>
      <c r="N13" s="640" t="e">
        <f ca="1">SUM(N4:N12)</f>
        <v>#REF!</v>
      </c>
      <c r="O13" s="305"/>
    </row>
    <row r="14" spans="1:21" s="4" customFormat="1" ht="18" customHeight="1" x14ac:dyDescent="0.15">
      <c r="A14" s="1173"/>
      <c r="B14" s="1734" t="s">
        <v>68</v>
      </c>
      <c r="C14" s="229" t="s">
        <v>203</v>
      </c>
      <c r="D14" s="112" t="e">
        <f ca="1">INDIRECT($C14&amp;"!"&amp;"$F$41")</f>
        <v>#REF!</v>
      </c>
      <c r="E14" s="703" t="e">
        <f ca="1">INDIRECT($C14&amp;"!"&amp;"$F$44")</f>
        <v>#REF!</v>
      </c>
      <c r="F14" s="1175" t="e">
        <f ca="1">INDIRECT($C14&amp;"!"&amp;"$F$42")</f>
        <v>#REF!</v>
      </c>
      <c r="G14" s="244" t="e">
        <f ca="1">INDIRECT($C14&amp;"!"&amp;"$F$45")</f>
        <v>#REF!</v>
      </c>
      <c r="H14" s="704" t="e">
        <f t="shared" ca="1" si="1"/>
        <v>#REF!</v>
      </c>
      <c r="I14" s="705" t="s">
        <v>241</v>
      </c>
      <c r="J14" s="706" t="e">
        <f t="shared" ca="1" si="2"/>
        <v>#REF!</v>
      </c>
      <c r="K14" s="1681">
        <f>VLOOKUP(B14,'今年の1.1'!$A$6:$D$37,4,FALSE)</f>
        <v>479861</v>
      </c>
      <c r="L14" s="231" t="e">
        <f t="shared" ref="L14:L19" ca="1" si="10">INDIRECT($C14&amp;"!"&amp;"$F$33")*1</f>
        <v>#REF!</v>
      </c>
      <c r="M14" s="231" t="e">
        <f ca="1">INDIRECT($C14&amp;"!"&amp;"$F$34")</f>
        <v>#REF!</v>
      </c>
      <c r="N14" s="231" t="e">
        <f ca="1">INDIRECT($C14&amp;"!"&amp;"$F$37")</f>
        <v>#REF!</v>
      </c>
      <c r="O14" s="253" t="e">
        <f ca="1">INDIRECT($C14&amp;"!"&amp;"$F$38")</f>
        <v>#REF!</v>
      </c>
    </row>
    <row r="15" spans="1:21" s="4" customFormat="1" ht="18" customHeight="1" x14ac:dyDescent="0.15">
      <c r="A15" s="1173"/>
      <c r="B15" s="1735"/>
      <c r="C15" s="167" t="s">
        <v>223</v>
      </c>
      <c r="D15" s="113" t="e">
        <f t="shared" ref="D15:D19" ca="1" si="11">INDIRECT($C15&amp;"!"&amp;"$F$41")</f>
        <v>#REF!</v>
      </c>
      <c r="E15" s="707" t="e">
        <f t="shared" ref="E15:E19" ca="1" si="12">INDIRECT($C15&amp;"!"&amp;"$F$44")</f>
        <v>#REF!</v>
      </c>
      <c r="F15" s="1176" t="e">
        <f t="shared" ref="F15:F19" ca="1" si="13">INDIRECT($C15&amp;"!"&amp;"$F$42")</f>
        <v>#REF!</v>
      </c>
      <c r="G15" s="708" t="e">
        <f t="shared" ref="G15:G19" ca="1" si="14">INDIRECT($C15&amp;"!"&amp;"$F$45")</f>
        <v>#REF!</v>
      </c>
      <c r="H15" s="699" t="e">
        <f t="shared" ca="1" si="1"/>
        <v>#REF!</v>
      </c>
      <c r="I15" s="700" t="s">
        <v>241</v>
      </c>
      <c r="J15" s="701" t="e">
        <f t="shared" ca="1" si="2"/>
        <v>#REF!</v>
      </c>
      <c r="K15" s="1682"/>
      <c r="L15" s="170" t="e">
        <f t="shared" ca="1" si="10"/>
        <v>#REF!</v>
      </c>
      <c r="M15" s="170" t="e">
        <f t="shared" ref="M15:M19" ca="1" si="15">INDIRECT($C15&amp;"!"&amp;"$F$34")</f>
        <v>#REF!</v>
      </c>
      <c r="N15" s="170" t="e">
        <f t="shared" ref="N15:N19" ca="1" si="16">INDIRECT($C15&amp;"!"&amp;"$F$37")</f>
        <v>#REF!</v>
      </c>
      <c r="O15" s="709" t="e">
        <f t="shared" ref="O15:O19" ca="1" si="17">INDIRECT($C15&amp;"!"&amp;"$F$38")</f>
        <v>#REF!</v>
      </c>
    </row>
    <row r="16" spans="1:21" s="4" customFormat="1" ht="18" customHeight="1" x14ac:dyDescent="0.15">
      <c r="A16" s="1173"/>
      <c r="B16" s="1735"/>
      <c r="C16" s="167" t="s">
        <v>284</v>
      </c>
      <c r="D16" s="113" t="e">
        <f t="shared" ca="1" si="11"/>
        <v>#REF!</v>
      </c>
      <c r="E16" s="707" t="e">
        <f t="shared" ca="1" si="12"/>
        <v>#REF!</v>
      </c>
      <c r="F16" s="1176" t="e">
        <f t="shared" ca="1" si="13"/>
        <v>#REF!</v>
      </c>
      <c r="G16" s="708" t="e">
        <f t="shared" ca="1" si="14"/>
        <v>#REF!</v>
      </c>
      <c r="H16" s="699" t="e">
        <f t="shared" ca="1" si="1"/>
        <v>#REF!</v>
      </c>
      <c r="I16" s="700" t="s">
        <v>241</v>
      </c>
      <c r="J16" s="701" t="e">
        <f t="shared" ca="1" si="2"/>
        <v>#REF!</v>
      </c>
      <c r="K16" s="1682"/>
      <c r="L16" s="170" t="e">
        <f t="shared" ca="1" si="10"/>
        <v>#REF!</v>
      </c>
      <c r="M16" s="170" t="e">
        <f t="shared" ca="1" si="15"/>
        <v>#REF!</v>
      </c>
      <c r="N16" s="170" t="e">
        <f t="shared" ca="1" si="16"/>
        <v>#REF!</v>
      </c>
      <c r="O16" s="709" t="e">
        <f t="shared" ca="1" si="17"/>
        <v>#REF!</v>
      </c>
    </row>
    <row r="17" spans="1:15" s="4" customFormat="1" ht="18" customHeight="1" x14ac:dyDescent="0.15">
      <c r="A17" s="1173"/>
      <c r="B17" s="1735"/>
      <c r="C17" s="167" t="s">
        <v>204</v>
      </c>
      <c r="D17" s="113" t="e">
        <f t="shared" ca="1" si="11"/>
        <v>#REF!</v>
      </c>
      <c r="E17" s="707" t="e">
        <f t="shared" ca="1" si="12"/>
        <v>#REF!</v>
      </c>
      <c r="F17" s="1176" t="e">
        <f t="shared" ca="1" si="13"/>
        <v>#REF!</v>
      </c>
      <c r="G17" s="708" t="e">
        <f t="shared" ca="1" si="14"/>
        <v>#REF!</v>
      </c>
      <c r="H17" s="699" t="e">
        <f t="shared" ca="1" si="1"/>
        <v>#REF!</v>
      </c>
      <c r="I17" s="700" t="s">
        <v>241</v>
      </c>
      <c r="J17" s="701" t="e">
        <f t="shared" ca="1" si="2"/>
        <v>#REF!</v>
      </c>
      <c r="K17" s="1682"/>
      <c r="L17" s="170" t="e">
        <f t="shared" ca="1" si="10"/>
        <v>#REF!</v>
      </c>
      <c r="M17" s="170" t="e">
        <f t="shared" ca="1" si="15"/>
        <v>#REF!</v>
      </c>
      <c r="N17" s="170" t="e">
        <f t="shared" ca="1" si="16"/>
        <v>#REF!</v>
      </c>
      <c r="O17" s="709" t="e">
        <f t="shared" ca="1" si="17"/>
        <v>#REF!</v>
      </c>
    </row>
    <row r="18" spans="1:15" s="4" customFormat="1" ht="18" customHeight="1" x14ac:dyDescent="0.15">
      <c r="A18" s="1173"/>
      <c r="B18" s="1735"/>
      <c r="C18" s="167" t="s">
        <v>252</v>
      </c>
      <c r="D18" s="1174" t="e">
        <f t="shared" ca="1" si="11"/>
        <v>#REF!</v>
      </c>
      <c r="E18" s="707" t="e">
        <f t="shared" ca="1" si="12"/>
        <v>#REF!</v>
      </c>
      <c r="F18" s="1177" t="e">
        <f t="shared" ca="1" si="13"/>
        <v>#REF!</v>
      </c>
      <c r="G18" s="708" t="e">
        <f t="shared" ca="1" si="14"/>
        <v>#REF!</v>
      </c>
      <c r="H18" s="699" t="e">
        <f t="shared" ca="1" si="1"/>
        <v>#REF!</v>
      </c>
      <c r="I18" s="700" t="s">
        <v>241</v>
      </c>
      <c r="J18" s="701" t="e">
        <f t="shared" ca="1" si="2"/>
        <v>#REF!</v>
      </c>
      <c r="K18" s="1682"/>
      <c r="L18" s="170" t="e">
        <f t="shared" ca="1" si="10"/>
        <v>#REF!</v>
      </c>
      <c r="M18" s="170" t="e">
        <f t="shared" ca="1" si="15"/>
        <v>#REF!</v>
      </c>
      <c r="N18" s="170" t="e">
        <f t="shared" ca="1" si="16"/>
        <v>#REF!</v>
      </c>
      <c r="O18" s="709" t="e">
        <f t="shared" ca="1" si="17"/>
        <v>#REF!</v>
      </c>
    </row>
    <row r="19" spans="1:15" s="4" customFormat="1" ht="18" customHeight="1" x14ac:dyDescent="0.15">
      <c r="A19" s="1173"/>
      <c r="B19" s="1735"/>
      <c r="C19" s="177" t="s">
        <v>253</v>
      </c>
      <c r="D19" s="830" t="e">
        <f t="shared" ca="1" si="11"/>
        <v>#REF!</v>
      </c>
      <c r="E19" s="710" t="e">
        <f t="shared" ca="1" si="12"/>
        <v>#REF!</v>
      </c>
      <c r="F19" s="1178" t="e">
        <f t="shared" ca="1" si="13"/>
        <v>#REF!</v>
      </c>
      <c r="G19" s="711" t="e">
        <f t="shared" ca="1" si="14"/>
        <v>#REF!</v>
      </c>
      <c r="H19" s="712" t="e">
        <f t="shared" ca="1" si="1"/>
        <v>#REF!</v>
      </c>
      <c r="I19" s="713" t="s">
        <v>241</v>
      </c>
      <c r="J19" s="714" t="e">
        <f t="shared" ca="1" si="2"/>
        <v>#REF!</v>
      </c>
      <c r="K19" s="1682"/>
      <c r="L19" s="715" t="e">
        <f t="shared" ca="1" si="10"/>
        <v>#REF!</v>
      </c>
      <c r="M19" s="715" t="e">
        <f t="shared" ca="1" si="15"/>
        <v>#REF!</v>
      </c>
      <c r="N19" s="715" t="e">
        <f t="shared" ca="1" si="16"/>
        <v>#REF!</v>
      </c>
      <c r="O19" s="716" t="e">
        <f t="shared" ca="1" si="17"/>
        <v>#REF!</v>
      </c>
    </row>
    <row r="20" spans="1:15" s="4" customFormat="1" ht="18" customHeight="1" x14ac:dyDescent="0.15">
      <c r="A20" s="1173"/>
      <c r="B20" s="1735"/>
      <c r="C20" s="1223" t="s">
        <v>251</v>
      </c>
      <c r="D20" s="1675"/>
      <c r="E20" s="1676"/>
      <c r="F20" s="1676"/>
      <c r="G20" s="1676"/>
      <c r="H20" s="1676"/>
      <c r="I20" s="1676"/>
      <c r="J20" s="1677"/>
      <c r="K20" s="1683"/>
      <c r="L20" s="638" t="e">
        <f ca="1">SUM(L14:L19)</f>
        <v>#REF!</v>
      </c>
      <c r="M20" s="638" t="e">
        <f ca="1">SUM(M14:M19)</f>
        <v>#REF!</v>
      </c>
      <c r="N20" s="638" t="e">
        <f ca="1">SUM(N14:N19)</f>
        <v>#REF!</v>
      </c>
      <c r="O20" s="702"/>
    </row>
    <row r="21" spans="1:15" s="4" customFormat="1" ht="27" customHeight="1" x14ac:dyDescent="0.15">
      <c r="A21" s="1173"/>
      <c r="B21" s="1732" t="s">
        <v>69</v>
      </c>
      <c r="C21" s="232" t="s">
        <v>90</v>
      </c>
      <c r="D21" s="109" t="e">
        <f ca="1">INDIRECT($C21&amp;"!"&amp;"$F$41")</f>
        <v>#REF!</v>
      </c>
      <c r="E21" s="547" t="e">
        <f ca="1">INDIRECT($C21&amp;"!"&amp;"$F$44")</f>
        <v>#REF!</v>
      </c>
      <c r="F21" s="822" t="e">
        <f ca="1">INDIRECT($C21&amp;"!"&amp;"$F$42")</f>
        <v>#REF!</v>
      </c>
      <c r="G21" s="595" t="e">
        <f ca="1">INDIRECT($C21&amp;"!"&amp;"$F$45")</f>
        <v>#REF!</v>
      </c>
      <c r="H21" s="235" t="e">
        <f ca="1">INDIRECT($C21&amp;"!"&amp;"$F$48")</f>
        <v>#REF!</v>
      </c>
      <c r="I21" s="236" t="s">
        <v>227</v>
      </c>
      <c r="J21" s="405" t="e">
        <f ca="1">INDIRECT($C21&amp;"!"&amp;"$F$49")</f>
        <v>#REF!</v>
      </c>
      <c r="K21" s="1678">
        <f>VLOOKUP(B21,'今年の1.1'!$A$6:$D$37,4,FALSE)</f>
        <v>98811</v>
      </c>
      <c r="L21" s="237" t="e">
        <f t="shared" ref="L21:L24" ca="1" si="18">INDIRECT($C21&amp;"!"&amp;"$F$33")*1</f>
        <v>#REF!</v>
      </c>
      <c r="M21" s="237" t="e">
        <f ca="1">INDIRECT($C21&amp;"!"&amp;"$F$34")</f>
        <v>#REF!</v>
      </c>
      <c r="N21" s="237" t="e">
        <f ca="1">INDIRECT($C21&amp;"!"&amp;"$F$37")</f>
        <v>#REF!</v>
      </c>
      <c r="O21" s="252" t="e">
        <f ca="1">INDIRECT($C21&amp;"!"&amp;"$F$38")</f>
        <v>#REF!</v>
      </c>
    </row>
    <row r="22" spans="1:15" s="4" customFormat="1" ht="18" customHeight="1" x14ac:dyDescent="0.15">
      <c r="A22" s="1173"/>
      <c r="B22" s="1733"/>
      <c r="C22" s="165" t="s">
        <v>44</v>
      </c>
      <c r="D22" s="814" t="e">
        <f t="shared" ref="D22:D24" ca="1" si="19">INDIRECT($C22&amp;"!"&amp;"$F$41")</f>
        <v>#REF!</v>
      </c>
      <c r="E22" s="717" t="e">
        <f t="shared" ref="E22:E24" ca="1" si="20">INDIRECT($C22&amp;"!"&amp;"$F$44")</f>
        <v>#REF!</v>
      </c>
      <c r="F22" s="816" t="e">
        <f t="shared" ref="F22:F24" ca="1" si="21">INDIRECT($C22&amp;"!"&amp;"$F$42")</f>
        <v>#REF!</v>
      </c>
      <c r="G22" s="718" t="e">
        <f t="shared" ref="G22:G24" ca="1" si="22">INDIRECT($C22&amp;"!"&amp;"$F$45")</f>
        <v>#REF!</v>
      </c>
      <c r="H22" s="719" t="e">
        <f t="shared" ref="H22:H24" ca="1" si="23">INDIRECT($C22&amp;"!"&amp;"$F$48")</f>
        <v>#REF!</v>
      </c>
      <c r="I22" s="161" t="s">
        <v>227</v>
      </c>
      <c r="J22" s="407" t="e">
        <f t="shared" ref="J22:J24" ca="1" si="24">INDIRECT($C22&amp;"!"&amp;"$F$49")</f>
        <v>#REF!</v>
      </c>
      <c r="K22" s="1679"/>
      <c r="L22" s="171" t="e">
        <f t="shared" ca="1" si="18"/>
        <v>#REF!</v>
      </c>
      <c r="M22" s="171" t="e">
        <f t="shared" ref="M22:M24" ca="1" si="25">INDIRECT($C22&amp;"!"&amp;"$F$34")</f>
        <v>#REF!</v>
      </c>
      <c r="N22" s="171" t="e">
        <f t="shared" ref="N22:N24" ca="1" si="26">INDIRECT($C22&amp;"!"&amp;"$F$37")</f>
        <v>#REF!</v>
      </c>
      <c r="O22" s="694" t="e">
        <f t="shared" ref="O22:O24" ca="1" si="27">INDIRECT($C22&amp;"!"&amp;"$F$38")</f>
        <v>#REF!</v>
      </c>
    </row>
    <row r="23" spans="1:15" s="4" customFormat="1" ht="18" customHeight="1" x14ac:dyDescent="0.15">
      <c r="A23" s="1173"/>
      <c r="B23" s="1733"/>
      <c r="C23" s="165" t="s">
        <v>45</v>
      </c>
      <c r="D23" s="814" t="e">
        <f t="shared" ca="1" si="19"/>
        <v>#REF!</v>
      </c>
      <c r="E23" s="717" t="e">
        <f t="shared" ca="1" si="20"/>
        <v>#REF!</v>
      </c>
      <c r="F23" s="816" t="e">
        <f t="shared" ca="1" si="21"/>
        <v>#REF!</v>
      </c>
      <c r="G23" s="718" t="e">
        <f t="shared" ca="1" si="22"/>
        <v>#REF!</v>
      </c>
      <c r="H23" s="719" t="e">
        <f t="shared" ca="1" si="23"/>
        <v>#REF!</v>
      </c>
      <c r="I23" s="161" t="s">
        <v>227</v>
      </c>
      <c r="J23" s="407" t="e">
        <f t="shared" ca="1" si="24"/>
        <v>#REF!</v>
      </c>
      <c r="K23" s="1679"/>
      <c r="L23" s="171" t="e">
        <f t="shared" ca="1" si="18"/>
        <v>#REF!</v>
      </c>
      <c r="M23" s="171" t="e">
        <f t="shared" ca="1" si="25"/>
        <v>#REF!</v>
      </c>
      <c r="N23" s="171" t="e">
        <f t="shared" ca="1" si="26"/>
        <v>#REF!</v>
      </c>
      <c r="O23" s="694" t="e">
        <f t="shared" ca="1" si="27"/>
        <v>#REF!</v>
      </c>
    </row>
    <row r="24" spans="1:15" s="4" customFormat="1" ht="18" customHeight="1" x14ac:dyDescent="0.15">
      <c r="A24" s="1173"/>
      <c r="B24" s="1733"/>
      <c r="C24" s="178" t="s">
        <v>46</v>
      </c>
      <c r="D24" s="1224" t="e">
        <f t="shared" ca="1" si="19"/>
        <v>#REF!</v>
      </c>
      <c r="E24" s="720" t="e">
        <f t="shared" ca="1" si="20"/>
        <v>#REF!</v>
      </c>
      <c r="F24" s="823" t="e">
        <f t="shared" ca="1" si="21"/>
        <v>#REF!</v>
      </c>
      <c r="G24" s="721" t="e">
        <f t="shared" ca="1" si="22"/>
        <v>#REF!</v>
      </c>
      <c r="H24" s="722" t="e">
        <f t="shared" ca="1" si="23"/>
        <v>#REF!</v>
      </c>
      <c r="I24" s="179" t="s">
        <v>227</v>
      </c>
      <c r="J24" s="406" t="e">
        <f t="shared" ca="1" si="24"/>
        <v>#REF!</v>
      </c>
      <c r="K24" s="1679"/>
      <c r="L24" s="723" t="e">
        <f t="shared" ca="1" si="18"/>
        <v>#REF!</v>
      </c>
      <c r="M24" s="723" t="e">
        <f t="shared" ca="1" si="25"/>
        <v>#REF!</v>
      </c>
      <c r="N24" s="723" t="e">
        <f t="shared" ca="1" si="26"/>
        <v>#REF!</v>
      </c>
      <c r="O24" s="724" t="e">
        <f t="shared" ca="1" si="27"/>
        <v>#REF!</v>
      </c>
    </row>
    <row r="25" spans="1:15" s="4" customFormat="1" ht="18" customHeight="1" x14ac:dyDescent="0.15">
      <c r="A25" s="1173"/>
      <c r="B25" s="1733"/>
      <c r="C25" s="227" t="s">
        <v>251</v>
      </c>
      <c r="D25" s="1684"/>
      <c r="E25" s="1685"/>
      <c r="F25" s="1685"/>
      <c r="G25" s="1685"/>
      <c r="H25" s="1685"/>
      <c r="I25" s="1685"/>
      <c r="J25" s="1686"/>
      <c r="K25" s="1680"/>
      <c r="L25" s="640" t="e">
        <f ca="1">SUM(L21:L24)</f>
        <v>#REF!</v>
      </c>
      <c r="M25" s="640" t="e">
        <f ca="1">SUM(M21:M24)</f>
        <v>#REF!</v>
      </c>
      <c r="N25" s="640" t="e">
        <f ca="1">SUM(N21:N24)</f>
        <v>#REF!</v>
      </c>
      <c r="O25" s="305"/>
    </row>
    <row r="26" spans="1:15" s="4" customFormat="1" ht="27" customHeight="1" x14ac:dyDescent="0.15">
      <c r="A26" s="1173"/>
      <c r="B26" s="1169" t="s">
        <v>70</v>
      </c>
      <c r="C26" s="228" t="s">
        <v>207</v>
      </c>
      <c r="D26" s="1174" t="e">
        <f ca="1">INDIRECT($C26&amp;"!"&amp;"$F$41")</f>
        <v>#REF!</v>
      </c>
      <c r="E26" s="651" t="e">
        <f ca="1">INDIRECT($C26&amp;"!"&amp;"$F$44")</f>
        <v>#REF!</v>
      </c>
      <c r="F26" s="651" t="e">
        <f ca="1">INDIRECT($C26&amp;"!"&amp;"$F$42")</f>
        <v>#REF!</v>
      </c>
      <c r="G26" s="465" t="e">
        <f ca="1">INDIRECT($C26&amp;"!"&amp;"$F$45")</f>
        <v>#REF!</v>
      </c>
      <c r="H26" s="648" t="e">
        <f ca="1">INDIRECT($C26&amp;"!"&amp;"$F$48")</f>
        <v>#REF!</v>
      </c>
      <c r="I26" s="646" t="s">
        <v>227</v>
      </c>
      <c r="J26" s="643" t="e">
        <f ca="1">INDIRECT($C26&amp;"!"&amp;"$F$49")</f>
        <v>#REF!</v>
      </c>
      <c r="K26" s="581">
        <f>VLOOKUP(B26,'今年の1.1'!$A$6:$D$37,4,FALSE)</f>
        <v>56799</v>
      </c>
      <c r="L26" s="238" t="e">
        <f ca="1">INDIRECT($C26&amp;"!"&amp;"$F$33")*1</f>
        <v>#REF!</v>
      </c>
      <c r="M26" s="238" t="e">
        <f ca="1">INDIRECT($C26&amp;"!"&amp;"$F$34")</f>
        <v>#REF!</v>
      </c>
      <c r="N26" s="238" t="e">
        <f ca="1">INDIRECT($C26&amp;"!"&amp;"$F$37")</f>
        <v>#REF!</v>
      </c>
      <c r="O26" s="254" t="e">
        <f ca="1">INDIRECT($C26&amp;"!"&amp;"$F$38")</f>
        <v>#REF!</v>
      </c>
    </row>
    <row r="27" spans="1:15" s="4" customFormat="1" ht="18" customHeight="1" x14ac:dyDescent="0.15">
      <c r="A27" s="1173"/>
      <c r="B27" s="1168" t="s">
        <v>71</v>
      </c>
      <c r="C27" s="227" t="s">
        <v>208</v>
      </c>
      <c r="D27" s="116" t="e">
        <f ca="1">INDIRECT($C27&amp;"!"&amp;"$F$41")</f>
        <v>#REF!</v>
      </c>
      <c r="E27" s="239" t="e">
        <f ca="1">INDIRECT($C27&amp;"!"&amp;"$F$44")</f>
        <v>#REF!</v>
      </c>
      <c r="F27" s="815" t="e">
        <f ca="1">INDIRECT($C27&amp;"!"&amp;"$F$42")</f>
        <v>#REF!</v>
      </c>
      <c r="G27" s="240" t="e">
        <f ca="1">INDIRECT($C27&amp;"!"&amp;"$F$45")</f>
        <v>#REF!</v>
      </c>
      <c r="H27" s="241" t="e">
        <f ca="1">INDIRECT($C27&amp;"!"&amp;"$F$48")</f>
        <v>#REF!</v>
      </c>
      <c r="I27" s="242" t="s">
        <v>227</v>
      </c>
      <c r="J27" s="393" t="e">
        <f ca="1">INDIRECT($C27&amp;"!"&amp;"$F$49")</f>
        <v>#REF!</v>
      </c>
      <c r="K27" s="649">
        <f>VLOOKUP(B27,'今年の1.1'!$A$6:$D$37,4,FALSE)</f>
        <v>46270</v>
      </c>
      <c r="L27" s="243" t="e">
        <f ca="1">INDIRECT($C27&amp;"!"&amp;"$F$33")*1</f>
        <v>#REF!</v>
      </c>
      <c r="M27" s="243" t="e">
        <f ca="1">INDIRECT($C27&amp;"!"&amp;"$F$34")</f>
        <v>#REF!</v>
      </c>
      <c r="N27" s="243" t="e">
        <f ca="1">INDIRECT($C27&amp;"!"&amp;"$F$37")</f>
        <v>#REF!</v>
      </c>
      <c r="O27" s="255" t="e">
        <f ca="1">INDIRECT($C27&amp;"!"&amp;"$F$38")</f>
        <v>#REF!</v>
      </c>
    </row>
    <row r="28" spans="1:15" s="4" customFormat="1" ht="18" customHeight="1" x14ac:dyDescent="0.15">
      <c r="A28" s="1173"/>
      <c r="B28" s="1734" t="s">
        <v>72</v>
      </c>
      <c r="C28" s="229" t="s">
        <v>209</v>
      </c>
      <c r="D28" s="112" t="e">
        <f ca="1">INDIRECT($C28&amp;"!"&amp;"$F$41")</f>
        <v>#REF!</v>
      </c>
      <c r="E28" s="244" t="e">
        <f ca="1">INDIRECT($C28&amp;"!"&amp;"$F$44")</f>
        <v>#REF!</v>
      </c>
      <c r="F28" s="244" t="e">
        <f ca="1">INDIRECT($C28&amp;"!"&amp;"$F$42")</f>
        <v>#REF!</v>
      </c>
      <c r="G28" s="244" t="e">
        <f ca="1">INDIRECT($C28&amp;"!"&amp;"$F$45")</f>
        <v>#REF!</v>
      </c>
      <c r="H28" s="725" t="e">
        <f ca="1">INDIRECT($C28&amp;"!"&amp;"$F$48")</f>
        <v>#REF!</v>
      </c>
      <c r="I28" s="726" t="s">
        <v>227</v>
      </c>
      <c r="J28" s="727" t="e">
        <f ca="1">INDIRECT($C28&amp;"!"&amp;"$F$49")</f>
        <v>#REF!</v>
      </c>
      <c r="K28" s="1681">
        <f>VLOOKUP(B28,'今年の1.1'!$A$6:$D$37,4,FALSE)</f>
        <v>38818</v>
      </c>
      <c r="L28" s="231" t="e">
        <f t="shared" ref="L28:L30" ca="1" si="28">INDIRECT($C28&amp;"!"&amp;"$F$33")*1</f>
        <v>#REF!</v>
      </c>
      <c r="M28" s="231" t="e">
        <f ca="1">INDIRECT($C28&amp;"!"&amp;"$F$34")</f>
        <v>#REF!</v>
      </c>
      <c r="N28" s="231" t="e">
        <f ca="1">INDIRECT($C28&amp;"!"&amp;"$F$37")</f>
        <v>#REF!</v>
      </c>
      <c r="O28" s="253" t="e">
        <f ca="1">INDIRECT($C28&amp;"!"&amp;"$F$38")</f>
        <v>#REF!</v>
      </c>
    </row>
    <row r="29" spans="1:15" s="4" customFormat="1" ht="18" customHeight="1" x14ac:dyDescent="0.15">
      <c r="A29" s="1173"/>
      <c r="B29" s="1735"/>
      <c r="C29" s="167" t="s">
        <v>47</v>
      </c>
      <c r="D29" s="113" t="e">
        <f t="shared" ref="D29:D30" ca="1" si="29">INDIRECT($C29&amp;"!"&amp;"$F$41")</f>
        <v>#REF!</v>
      </c>
      <c r="E29" s="708" t="e">
        <f t="shared" ref="E29:E30" ca="1" si="30">INDIRECT($C29&amp;"!"&amp;"$F$44")</f>
        <v>#REF!</v>
      </c>
      <c r="F29" s="708" t="e">
        <f t="shared" ref="F29:F30" ca="1" si="31">INDIRECT($C29&amp;"!"&amp;"$F$42")</f>
        <v>#REF!</v>
      </c>
      <c r="G29" s="708" t="e">
        <f t="shared" ref="G29:G30" ca="1" si="32">INDIRECT($C29&amp;"!"&amp;"$F$45")</f>
        <v>#REF!</v>
      </c>
      <c r="H29" s="728" t="e">
        <f t="shared" ref="H29:H30" ca="1" si="33">INDIRECT($C29&amp;"!"&amp;"$F$48")</f>
        <v>#REF!</v>
      </c>
      <c r="I29" s="729" t="s">
        <v>227</v>
      </c>
      <c r="J29" s="730" t="e">
        <f t="shared" ref="J29:J30" ca="1" si="34">INDIRECT($C29&amp;"!"&amp;"$F$49")</f>
        <v>#REF!</v>
      </c>
      <c r="K29" s="1682"/>
      <c r="L29" s="170" t="e">
        <f t="shared" ca="1" si="28"/>
        <v>#REF!</v>
      </c>
      <c r="M29" s="170" t="e">
        <f t="shared" ref="M29:M30" ca="1" si="35">INDIRECT($C29&amp;"!"&amp;"$F$34")</f>
        <v>#REF!</v>
      </c>
      <c r="N29" s="170" t="e">
        <f t="shared" ref="N29:N30" ca="1" si="36">INDIRECT($C29&amp;"!"&amp;"$F$37")</f>
        <v>#REF!</v>
      </c>
      <c r="O29" s="709" t="e">
        <f t="shared" ref="O29:O30" ca="1" si="37">INDIRECT($C29&amp;"!"&amp;"$F$38")</f>
        <v>#REF!</v>
      </c>
    </row>
    <row r="30" spans="1:15" s="4" customFormat="1" ht="18" customHeight="1" x14ac:dyDescent="0.15">
      <c r="A30" s="1173"/>
      <c r="B30" s="1735"/>
      <c r="C30" s="177" t="s">
        <v>121</v>
      </c>
      <c r="D30" s="114" t="e">
        <f t="shared" ca="1" si="29"/>
        <v>#REF!</v>
      </c>
      <c r="E30" s="711" t="e">
        <f t="shared" ca="1" si="30"/>
        <v>#REF!</v>
      </c>
      <c r="F30" s="711" t="e">
        <f t="shared" ca="1" si="31"/>
        <v>#REF!</v>
      </c>
      <c r="G30" s="711" t="e">
        <f t="shared" ca="1" si="32"/>
        <v>#REF!</v>
      </c>
      <c r="H30" s="731" t="e">
        <f t="shared" ca="1" si="33"/>
        <v>#REF!</v>
      </c>
      <c r="I30" s="732" t="s">
        <v>227</v>
      </c>
      <c r="J30" s="733" t="e">
        <f t="shared" ca="1" si="34"/>
        <v>#REF!</v>
      </c>
      <c r="K30" s="1682"/>
      <c r="L30" s="715" t="e">
        <f t="shared" ca="1" si="28"/>
        <v>#REF!</v>
      </c>
      <c r="M30" s="715" t="e">
        <f t="shared" ca="1" si="35"/>
        <v>#REF!</v>
      </c>
      <c r="N30" s="715" t="e">
        <f t="shared" ca="1" si="36"/>
        <v>#REF!</v>
      </c>
      <c r="O30" s="716" t="e">
        <f t="shared" ca="1" si="37"/>
        <v>#REF!</v>
      </c>
    </row>
    <row r="31" spans="1:15" s="4" customFormat="1" ht="18" customHeight="1" x14ac:dyDescent="0.15">
      <c r="A31" s="1173"/>
      <c r="B31" s="1735"/>
      <c r="C31" s="228" t="s">
        <v>251</v>
      </c>
      <c r="D31" s="1687"/>
      <c r="E31" s="1688"/>
      <c r="F31" s="1688"/>
      <c r="G31" s="1688"/>
      <c r="H31" s="1688"/>
      <c r="I31" s="1688"/>
      <c r="J31" s="1689"/>
      <c r="K31" s="1683"/>
      <c r="L31" s="638" t="e">
        <f ca="1">SUM(L28:L30)</f>
        <v>#REF!</v>
      </c>
      <c r="M31" s="638" t="e">
        <f ca="1">SUM(M28:M30)</f>
        <v>#REF!</v>
      </c>
      <c r="N31" s="638" t="e">
        <f ca="1">SUM(N28:N30)</f>
        <v>#REF!</v>
      </c>
      <c r="O31" s="702"/>
    </row>
    <row r="32" spans="1:15" s="4" customFormat="1" ht="27" customHeight="1" x14ac:dyDescent="0.15">
      <c r="A32" s="1173"/>
      <c r="B32" s="1168" t="s">
        <v>73</v>
      </c>
      <c r="C32" s="227" t="s">
        <v>210</v>
      </c>
      <c r="D32" s="116" t="e">
        <f ca="1">INDIRECT($C32&amp;"!"&amp;"$F$41")</f>
        <v>#REF!</v>
      </c>
      <c r="E32" s="245" t="e">
        <f ca="1">INDIRECT($C32&amp;"!"&amp;"$F$44")</f>
        <v>#REF!</v>
      </c>
      <c r="F32" s="240" t="e">
        <f ca="1">INDIRECT($C32&amp;"!"&amp;"$F$42")</f>
        <v>#REF!</v>
      </c>
      <c r="G32" s="594" t="e">
        <f ca="1">INDIRECT($C32&amp;"!"&amp;"$F$45")</f>
        <v>#REF!</v>
      </c>
      <c r="H32" s="246" t="e">
        <f ca="1">INDIRECT($C32&amp;"!"&amp;"$F$48")</f>
        <v>#REF!</v>
      </c>
      <c r="I32" s="242" t="s">
        <v>227</v>
      </c>
      <c r="J32" s="393" t="e">
        <f ca="1">INDIRECT($C32&amp;"!"&amp;"$F$49")</f>
        <v>#REF!</v>
      </c>
      <c r="K32" s="649">
        <f>VLOOKUP(B32,'今年の1.1'!$A$6:$D$37,4,FALSE)</f>
        <v>69837</v>
      </c>
      <c r="L32" s="639" t="e">
        <f t="shared" ref="L32:L35" ca="1" si="38">INDIRECT($C32&amp;"!"&amp;"$F$33")*1</f>
        <v>#REF!</v>
      </c>
      <c r="M32" s="247" t="e">
        <f ca="1">INDIRECT($C32&amp;"!"&amp;"$F$34")</f>
        <v>#REF!</v>
      </c>
      <c r="N32" s="639" t="e">
        <f ca="1">INDIRECT($C32&amp;"!"&amp;"$F$37")</f>
        <v>#REF!</v>
      </c>
      <c r="O32" s="637" t="e">
        <f ca="1">INDIRECT($C32&amp;"!"&amp;"$F$38")</f>
        <v>#REF!</v>
      </c>
    </row>
    <row r="33" spans="1:15" s="4" customFormat="1" ht="18" customHeight="1" x14ac:dyDescent="0.15">
      <c r="A33" s="1173"/>
      <c r="B33" s="1172" t="s">
        <v>74</v>
      </c>
      <c r="C33" s="229" t="s">
        <v>211</v>
      </c>
      <c r="D33" s="112" t="e">
        <f ca="1">INDIRECT($C33&amp;"!"&amp;"$F$41")</f>
        <v>#REF!</v>
      </c>
      <c r="E33" s="244" t="e">
        <f ca="1">INDIRECT($C33&amp;"!"&amp;"$F$44")</f>
        <v>#REF!</v>
      </c>
      <c r="F33" s="244" t="e">
        <f ca="1">INDIRECT($C33&amp;"!"&amp;"$F$42")</f>
        <v>#REF!</v>
      </c>
      <c r="G33" s="244" t="e">
        <f ca="1">INDIRECT($C33&amp;"!"&amp;"$F$45")</f>
        <v>#REF!</v>
      </c>
      <c r="H33" s="578" t="e">
        <f ca="1">INDIRECT($C33&amp;"!"&amp;"$F$48")</f>
        <v>#REF!</v>
      </c>
      <c r="I33" s="230" t="s">
        <v>227</v>
      </c>
      <c r="J33" s="579" t="e">
        <f ca="1">INDIRECT($C33&amp;"!"&amp;"$F$49")</f>
        <v>#REF!</v>
      </c>
      <c r="K33" s="647">
        <f>VLOOKUP(B33,'今年の1.1'!$A$6:$D$37,4,FALSE)</f>
        <v>28466</v>
      </c>
      <c r="L33" s="250" t="e">
        <f t="shared" ca="1" si="38"/>
        <v>#REF!</v>
      </c>
      <c r="M33" s="250" t="e">
        <f ca="1">INDIRECT($C33&amp;"!"&amp;"$F$34")</f>
        <v>#REF!</v>
      </c>
      <c r="N33" s="250" t="e">
        <f ca="1">INDIRECT($C33&amp;"!"&amp;"$F$37")</f>
        <v>#REF!</v>
      </c>
      <c r="O33" s="256" t="e">
        <f ca="1">INDIRECT($C33&amp;"!"&amp;"$F$38")</f>
        <v>#REF!</v>
      </c>
    </row>
    <row r="34" spans="1:15" s="4" customFormat="1" ht="19.5" customHeight="1" x14ac:dyDescent="0.15">
      <c r="A34" s="1173"/>
      <c r="B34" s="1732" t="s">
        <v>75</v>
      </c>
      <c r="C34" s="232" t="s">
        <v>212</v>
      </c>
      <c r="D34" s="109" t="e">
        <f ca="1">INDIRECT($C34&amp;"!"&amp;"$F$41")</f>
        <v>#REF!</v>
      </c>
      <c r="E34" s="248" t="e">
        <f ca="1">INDIRECT($C34&amp;"!"&amp;"$F$44")</f>
        <v>#REF!</v>
      </c>
      <c r="F34" s="248" t="e">
        <f ca="1">INDIRECT($C34&amp;"!"&amp;"$F$42")</f>
        <v>#REF!</v>
      </c>
      <c r="G34" s="329" t="e">
        <f ca="1">INDIRECT($C34&amp;"!"&amp;"$F$45")</f>
        <v>#REF!</v>
      </c>
      <c r="H34" s="249" t="e">
        <f ca="1">INDIRECT($C34&amp;"!"&amp;"$F$48")</f>
        <v>#REF!</v>
      </c>
      <c r="I34" s="236" t="s">
        <v>227</v>
      </c>
      <c r="J34" s="405" t="e">
        <f ca="1">INDIRECT($C34&amp;"!"&amp;"$F$49")</f>
        <v>#REF!</v>
      </c>
      <c r="K34" s="1678">
        <f>VLOOKUP(B34,'今年の1.1'!$A$6:$D$37,4,FALSE)</f>
        <v>27833</v>
      </c>
      <c r="L34" s="234" t="e">
        <f t="shared" ca="1" si="38"/>
        <v>#REF!</v>
      </c>
      <c r="M34" s="234" t="e">
        <f ca="1">INDIRECT($C34&amp;"!"&amp;"$F$34")</f>
        <v>#REF!</v>
      </c>
      <c r="N34" s="234" t="e">
        <f ca="1">INDIRECT($C34&amp;"!"&amp;"$F$37")</f>
        <v>#REF!</v>
      </c>
      <c r="O34" s="257" t="e">
        <f ca="1">INDIRECT($C34&amp;"!"&amp;"$F$38")</f>
        <v>#REF!</v>
      </c>
    </row>
    <row r="35" spans="1:15" s="4" customFormat="1" ht="18" customHeight="1" x14ac:dyDescent="0.15">
      <c r="A35" s="1173"/>
      <c r="B35" s="1733"/>
      <c r="C35" s="178" t="s">
        <v>34</v>
      </c>
      <c r="D35" s="111" t="e">
        <f ca="1">INDIRECT($C35&amp;"!"&amp;"$F$41")</f>
        <v>#REF!</v>
      </c>
      <c r="E35" s="687" t="e">
        <f ca="1">INDIRECT($C35&amp;"!"&amp;"$F$44")</f>
        <v>#REF!</v>
      </c>
      <c r="F35" s="687" t="e">
        <f ca="1">INDIRECT($C35&amp;"!"&amp;"$F$42")</f>
        <v>#REF!</v>
      </c>
      <c r="G35" s="696" t="e">
        <f ca="1">INDIRECT($C35&amp;"!"&amp;"$F$45")</f>
        <v>#REF!</v>
      </c>
      <c r="H35" s="180" t="e">
        <f ca="1">INDIRECT($C35&amp;"!"&amp;"$F$48")</f>
        <v>#REF!</v>
      </c>
      <c r="I35" s="179" t="s">
        <v>227</v>
      </c>
      <c r="J35" s="406" t="e">
        <f ca="1">INDIRECT($C35&amp;"!"&amp;"$F$49")</f>
        <v>#REF!</v>
      </c>
      <c r="K35" s="1679"/>
      <c r="L35" s="306" t="e">
        <f t="shared" ca="1" si="38"/>
        <v>#REF!</v>
      </c>
      <c r="M35" s="306" t="e">
        <f ca="1">INDIRECT($C35&amp;"!"&amp;"$F$34")</f>
        <v>#REF!</v>
      </c>
      <c r="N35" s="306" t="e">
        <f ca="1">INDIRECT($C35&amp;"!"&amp;"$F$37")</f>
        <v>#REF!</v>
      </c>
      <c r="O35" s="734" t="e">
        <f ca="1">INDIRECT($C35&amp;"!"&amp;"$F$38")</f>
        <v>#REF!</v>
      </c>
    </row>
    <row r="36" spans="1:15" s="4" customFormat="1" ht="18" customHeight="1" x14ac:dyDescent="0.15">
      <c r="A36" s="1173"/>
      <c r="B36" s="1733"/>
      <c r="C36" s="227" t="s">
        <v>251</v>
      </c>
      <c r="D36" s="1696"/>
      <c r="E36" s="1697"/>
      <c r="F36" s="1697"/>
      <c r="G36" s="1697"/>
      <c r="H36" s="1697"/>
      <c r="I36" s="1697"/>
      <c r="J36" s="1698"/>
      <c r="K36" s="1680"/>
      <c r="L36" s="640" t="e">
        <f ca="1">SUM(L34:L35)</f>
        <v>#REF!</v>
      </c>
      <c r="M36" s="640" t="e">
        <f ca="1">SUM(M34:M35)</f>
        <v>#REF!</v>
      </c>
      <c r="N36" s="640" t="e">
        <f ca="1">SUM(N34:N35)</f>
        <v>#REF!</v>
      </c>
      <c r="O36" s="305"/>
    </row>
    <row r="37" spans="1:15" s="4" customFormat="1" ht="18" customHeight="1" x14ac:dyDescent="0.15">
      <c r="A37" s="1173"/>
      <c r="B37" s="1734" t="s">
        <v>76</v>
      </c>
      <c r="C37" s="229" t="s">
        <v>292</v>
      </c>
      <c r="D37" s="112" t="e">
        <f ca="1">INDIRECT($C37&amp;"!"&amp;"$F$41")</f>
        <v>#REF!</v>
      </c>
      <c r="E37" s="735" t="e">
        <f ca="1">INDIRECT($C37&amp;"!"&amp;"$F$44")</f>
        <v>#REF!</v>
      </c>
      <c r="F37" s="244" t="e">
        <f ca="1">INDIRECT($C37&amp;"!"&amp;"$F$42")</f>
        <v>#REF!</v>
      </c>
      <c r="G37" s="244" t="e">
        <f ca="1">INDIRECT($C37&amp;"!"&amp;"$F$45")</f>
        <v>#REF!</v>
      </c>
      <c r="H37" s="578" t="e">
        <f ca="1">INDIRECT($C37&amp;"!"&amp;"$F$48")</f>
        <v>#REF!</v>
      </c>
      <c r="I37" s="726" t="s">
        <v>227</v>
      </c>
      <c r="J37" s="727" t="e">
        <f ca="1">INDIRECT($C37&amp;"!"&amp;"$F$49")</f>
        <v>#REF!</v>
      </c>
      <c r="K37" s="1681">
        <f>VLOOKUP(B37,'今年の1.1'!$A$6:$D$37,4,FALSE)</f>
        <v>32667</v>
      </c>
      <c r="L37" s="250" t="e">
        <f t="shared" ref="L37:L39" ca="1" si="39">INDIRECT($C37&amp;"!"&amp;"$F$33")*1</f>
        <v>#REF!</v>
      </c>
      <c r="M37" s="250" t="e">
        <f ca="1">INDIRECT($C37&amp;"!"&amp;"$F$34")</f>
        <v>#REF!</v>
      </c>
      <c r="N37" s="250" t="e">
        <f ca="1">INDIRECT($C37&amp;"!"&amp;"$F$37")</f>
        <v>#REF!</v>
      </c>
      <c r="O37" s="256" t="e">
        <f ca="1">INDIRECT($C37&amp;"!"&amp;"$F$38")</f>
        <v>#REF!</v>
      </c>
    </row>
    <row r="38" spans="1:15" s="4" customFormat="1" ht="18" customHeight="1" x14ac:dyDescent="0.15">
      <c r="A38" s="1173"/>
      <c r="B38" s="1735"/>
      <c r="C38" s="167" t="s">
        <v>63</v>
      </c>
      <c r="D38" s="113" t="e">
        <f t="shared" ref="D38:D39" ca="1" si="40">INDIRECT($C38&amp;"!"&amp;"$F$41")</f>
        <v>#REF!</v>
      </c>
      <c r="E38" s="736" t="e">
        <f t="shared" ref="E38:E39" ca="1" si="41">INDIRECT($C38&amp;"!"&amp;"$F$44")</f>
        <v>#REF!</v>
      </c>
      <c r="F38" s="708" t="e">
        <f t="shared" ref="F38:F39" ca="1" si="42">INDIRECT($C38&amp;"!"&amp;"$F$42")</f>
        <v>#REF!</v>
      </c>
      <c r="G38" s="708" t="e">
        <f t="shared" ref="G38:G39" ca="1" si="43">INDIRECT($C38&amp;"!"&amp;"$F$45")</f>
        <v>#REF!</v>
      </c>
      <c r="H38" s="163" t="e">
        <f ca="1">INDIRECT($C38&amp;"!"&amp;"$F$48")</f>
        <v>#REF!</v>
      </c>
      <c r="I38" s="729" t="s">
        <v>227</v>
      </c>
      <c r="J38" s="730" t="e">
        <f t="shared" ref="J38:J39" ca="1" si="44">INDIRECT($C38&amp;"!"&amp;"$F$49")</f>
        <v>#REF!</v>
      </c>
      <c r="K38" s="1682"/>
      <c r="L38" s="172" t="e">
        <f t="shared" ca="1" si="39"/>
        <v>#REF!</v>
      </c>
      <c r="M38" s="172" t="e">
        <f t="shared" ref="M38:M39" ca="1" si="45">INDIRECT($C38&amp;"!"&amp;"$F$34")</f>
        <v>#REF!</v>
      </c>
      <c r="N38" s="172" t="e">
        <f t="shared" ref="N38:N39" ca="1" si="46">INDIRECT($C38&amp;"!"&amp;"$F$37")</f>
        <v>#REF!</v>
      </c>
      <c r="O38" s="176" t="e">
        <f t="shared" ref="O38:O39" ca="1" si="47">INDIRECT($C38&amp;"!"&amp;"$F$38")</f>
        <v>#REF!</v>
      </c>
    </row>
    <row r="39" spans="1:15" s="4" customFormat="1" ht="18" customHeight="1" x14ac:dyDescent="0.15">
      <c r="A39" s="1173"/>
      <c r="B39" s="1735"/>
      <c r="C39" s="177" t="s">
        <v>64</v>
      </c>
      <c r="D39" s="114" t="e">
        <f t="shared" ca="1" si="40"/>
        <v>#REF!</v>
      </c>
      <c r="E39" s="737" t="e">
        <f t="shared" ca="1" si="41"/>
        <v>#REF!</v>
      </c>
      <c r="F39" s="711" t="e">
        <f t="shared" ca="1" si="42"/>
        <v>#REF!</v>
      </c>
      <c r="G39" s="711" t="e">
        <f t="shared" ca="1" si="43"/>
        <v>#REF!</v>
      </c>
      <c r="H39" s="739" t="e">
        <f t="shared" ref="H39" ca="1" si="48">INDIRECT($C39&amp;"!"&amp;"$F$48")</f>
        <v>#REF!</v>
      </c>
      <c r="I39" s="732" t="s">
        <v>227</v>
      </c>
      <c r="J39" s="733" t="e">
        <f t="shared" ca="1" si="44"/>
        <v>#REF!</v>
      </c>
      <c r="K39" s="1682"/>
      <c r="L39" s="580" t="e">
        <f t="shared" ca="1" si="39"/>
        <v>#REF!</v>
      </c>
      <c r="M39" s="580" t="e">
        <f t="shared" ca="1" si="45"/>
        <v>#REF!</v>
      </c>
      <c r="N39" s="580" t="e">
        <f t="shared" ca="1" si="46"/>
        <v>#REF!</v>
      </c>
      <c r="O39" s="738" t="e">
        <f t="shared" ca="1" si="47"/>
        <v>#REF!</v>
      </c>
    </row>
    <row r="40" spans="1:15" s="4" customFormat="1" ht="18" customHeight="1" x14ac:dyDescent="0.15">
      <c r="A40" s="1173"/>
      <c r="B40" s="1735"/>
      <c r="C40" s="228" t="s">
        <v>251</v>
      </c>
      <c r="D40" s="1687"/>
      <c r="E40" s="1688"/>
      <c r="F40" s="1688"/>
      <c r="G40" s="1688"/>
      <c r="H40" s="1688"/>
      <c r="I40" s="1688"/>
      <c r="J40" s="1689"/>
      <c r="K40" s="1683"/>
      <c r="L40" s="638" t="e">
        <f ca="1">SUM(L37:L39)</f>
        <v>#REF!</v>
      </c>
      <c r="M40" s="638" t="e">
        <f ca="1">SUM(M37:M39)</f>
        <v>#REF!</v>
      </c>
      <c r="N40" s="638" t="e">
        <f ca="1">SUM(N37:N39)</f>
        <v>#REF!</v>
      </c>
      <c r="O40" s="702"/>
    </row>
    <row r="41" spans="1:15" s="4" customFormat="1" ht="35.25" customHeight="1" x14ac:dyDescent="0.15">
      <c r="A41" s="1173"/>
      <c r="B41" s="1666" t="s">
        <v>91</v>
      </c>
      <c r="C41" s="315" t="s">
        <v>56</v>
      </c>
      <c r="D41" s="248" t="e">
        <f ca="1">INDIRECT($C41&amp;"!"&amp;"$F$41")</f>
        <v>#REF!</v>
      </c>
      <c r="E41" s="740" t="e">
        <f ca="1">INDIRECT($C41&amp;"!"&amp;"$F$44")</f>
        <v>#REF!</v>
      </c>
      <c r="F41" s="816" t="e">
        <f ca="1">INDIRECT($C41&amp;"!"&amp;"$F$42")</f>
        <v>#REF!</v>
      </c>
      <c r="G41" s="741" t="e">
        <f ca="1">INDIRECT($C41&amp;"!"&amp;"$F$45")</f>
        <v>#REF!</v>
      </c>
      <c r="H41" s="249" t="e">
        <f ca="1">INDIRECT($C41&amp;"!"&amp;"$F$48")</f>
        <v>#REF!</v>
      </c>
      <c r="I41" s="236" t="s">
        <v>227</v>
      </c>
      <c r="J41" s="405" t="e">
        <f ca="1">INDIRECT($C41&amp;"!"&amp;"$F$49")</f>
        <v>#REF!</v>
      </c>
      <c r="K41" s="1678">
        <f>VLOOKUP(B41,'今年の1.1'!$A$6:$D$37,4,FALSE)</f>
        <v>36667</v>
      </c>
      <c r="L41" s="234" t="e">
        <f t="shared" ref="L41:L43" ca="1" si="49">INDIRECT($C41&amp;"!"&amp;"$F$33")*1</f>
        <v>#REF!</v>
      </c>
      <c r="M41" s="234" t="e">
        <f ca="1">INDIRECT($C41&amp;"!"&amp;"$F$34")</f>
        <v>#REF!</v>
      </c>
      <c r="N41" s="234" t="e">
        <f ca="1">INDIRECT($C41&amp;"!"&amp;"$F$37")</f>
        <v>#REF!</v>
      </c>
      <c r="O41" s="257" t="e">
        <f ca="1">INDIRECT($C41&amp;"!"&amp;"$F$38")</f>
        <v>#REF!</v>
      </c>
    </row>
    <row r="42" spans="1:15" s="4" customFormat="1" ht="18" customHeight="1" x14ac:dyDescent="0.15">
      <c r="A42" s="1173"/>
      <c r="B42" s="1667"/>
      <c r="C42" s="168" t="s">
        <v>523</v>
      </c>
      <c r="D42" s="686" t="e">
        <f t="shared" ref="D42:D43" ca="1" si="50">INDIRECT($C42&amp;"!"&amp;"$F$41")</f>
        <v>#REF!</v>
      </c>
      <c r="E42" s="352" t="e">
        <f t="shared" ref="E42:E43" ca="1" si="51">INDIRECT($C42&amp;"!"&amp;"$F$44")</f>
        <v>#REF!</v>
      </c>
      <c r="F42" s="816" t="e">
        <f t="shared" ref="F42:F43" ca="1" si="52">INDIRECT($C42&amp;"!"&amp;"$F$42")</f>
        <v>#REF!</v>
      </c>
      <c r="G42" s="742" t="e">
        <f t="shared" ref="G42:G43" ca="1" si="53">INDIRECT($C42&amp;"!"&amp;"$F$45")</f>
        <v>#REF!</v>
      </c>
      <c r="H42" s="164" t="e">
        <f t="shared" ref="H42:H43" ca="1" si="54">INDIRECT($C42&amp;"!"&amp;"$F$48")</f>
        <v>#REF!</v>
      </c>
      <c r="I42" s="161" t="s">
        <v>227</v>
      </c>
      <c r="J42" s="407" t="e">
        <f t="shared" ref="J42:J43" ca="1" si="55">INDIRECT($C42&amp;"!"&amp;"$F$49")</f>
        <v>#REF!</v>
      </c>
      <c r="K42" s="1679"/>
      <c r="L42" s="353" t="e">
        <f t="shared" ca="1" si="49"/>
        <v>#REF!</v>
      </c>
      <c r="M42" s="353" t="e">
        <f t="shared" ref="M42:M43" ca="1" si="56">INDIRECT($C42&amp;"!"&amp;"$F$34")</f>
        <v>#REF!</v>
      </c>
      <c r="N42" s="353" t="e">
        <f t="shared" ref="N42:N43" ca="1" si="57">INDIRECT($C42&amp;"!"&amp;"$F$37")</f>
        <v>#REF!</v>
      </c>
      <c r="O42" s="743" t="e">
        <f t="shared" ref="O42:O43" ca="1" si="58">INDIRECT($C42&amp;"!"&amp;"$F$38")</f>
        <v>#REF!</v>
      </c>
    </row>
    <row r="43" spans="1:15" s="4" customFormat="1" ht="18" customHeight="1" x14ac:dyDescent="0.15">
      <c r="A43" s="1173"/>
      <c r="B43" s="1667"/>
      <c r="C43" s="387" t="s">
        <v>524</v>
      </c>
      <c r="D43" s="687" t="e">
        <f t="shared" ca="1" si="50"/>
        <v>#REF!</v>
      </c>
      <c r="E43" s="181" t="e">
        <f t="shared" ca="1" si="51"/>
        <v>#REF!</v>
      </c>
      <c r="F43" s="816" t="e">
        <f t="shared" ca="1" si="52"/>
        <v>#REF!</v>
      </c>
      <c r="G43" s="744" t="e">
        <f t="shared" ca="1" si="53"/>
        <v>#REF!</v>
      </c>
      <c r="H43" s="180" t="e">
        <f t="shared" ca="1" si="54"/>
        <v>#REF!</v>
      </c>
      <c r="I43" s="179" t="s">
        <v>227</v>
      </c>
      <c r="J43" s="406" t="e">
        <f t="shared" ca="1" si="55"/>
        <v>#REF!</v>
      </c>
      <c r="K43" s="1679"/>
      <c r="L43" s="306" t="e">
        <f t="shared" ca="1" si="49"/>
        <v>#REF!</v>
      </c>
      <c r="M43" s="306" t="e">
        <f t="shared" ca="1" si="56"/>
        <v>#REF!</v>
      </c>
      <c r="N43" s="306" t="e">
        <f t="shared" ca="1" si="57"/>
        <v>#REF!</v>
      </c>
      <c r="O43" s="734" t="e">
        <f t="shared" ca="1" si="58"/>
        <v>#REF!</v>
      </c>
    </row>
    <row r="44" spans="1:15" s="4" customFormat="1" ht="18" customHeight="1" x14ac:dyDescent="0.15">
      <c r="A44" s="1173"/>
      <c r="B44" s="1668"/>
      <c r="C44" s="388" t="s">
        <v>251</v>
      </c>
      <c r="D44" s="1699"/>
      <c r="E44" s="1700"/>
      <c r="F44" s="1700"/>
      <c r="G44" s="1700"/>
      <c r="H44" s="1700"/>
      <c r="I44" s="1700"/>
      <c r="J44" s="1701"/>
      <c r="K44" s="1680"/>
      <c r="L44" s="640" t="e">
        <f ca="1">SUM(L41:L43)</f>
        <v>#REF!</v>
      </c>
      <c r="M44" s="640" t="e">
        <f ca="1">SUM(M41:M43)</f>
        <v>#REF!</v>
      </c>
      <c r="N44" s="640" t="e">
        <f ca="1">SUM(N41:N43)</f>
        <v>#REF!</v>
      </c>
      <c r="O44" s="305"/>
    </row>
    <row r="45" spans="1:15" s="4" customFormat="1" ht="18" customHeight="1" x14ac:dyDescent="0.15">
      <c r="A45" s="1173"/>
      <c r="B45" s="1734" t="s">
        <v>77</v>
      </c>
      <c r="C45" s="229" t="s">
        <v>128</v>
      </c>
      <c r="D45" s="112" t="e">
        <f ca="1">INDIRECT($C45&amp;"!"&amp;"$F$41")</f>
        <v>#REF!</v>
      </c>
      <c r="E45" s="244" t="e">
        <f ca="1">INDIRECT($C45&amp;"!"&amp;"$F$44")</f>
        <v>#REF!</v>
      </c>
      <c r="F45" s="1179" t="e">
        <f ca="1">INDIRECT($C45&amp;"!"&amp;"$F$42")</f>
        <v>#REF!</v>
      </c>
      <c r="G45" s="244" t="e">
        <f ca="1">INDIRECT($C45&amp;"!"&amp;"$F$45")</f>
        <v>#REF!</v>
      </c>
      <c r="H45" s="578" t="e">
        <f ca="1">INDIRECT($C45&amp;"!"&amp;"$F$48")</f>
        <v>#REF!</v>
      </c>
      <c r="I45" s="726" t="s">
        <v>227</v>
      </c>
      <c r="J45" s="727" t="e">
        <f ca="1">INDIRECT($C45&amp;"!"&amp;"$F$49")</f>
        <v>#REF!</v>
      </c>
      <c r="K45" s="1681">
        <f>VLOOKUP(B45,'今年の1.1'!$A$6:$D$37,4,FALSE)</f>
        <v>43602</v>
      </c>
      <c r="L45" s="250" t="e">
        <f t="shared" ref="L45:L48" ca="1" si="59">INDIRECT($C45&amp;"!"&amp;"$F$33")*1</f>
        <v>#REF!</v>
      </c>
      <c r="M45" s="745" t="e">
        <f ca="1">INDIRECT($C45&amp;"!"&amp;"$F$34")</f>
        <v>#REF!</v>
      </c>
      <c r="N45" s="745" t="e">
        <f ca="1">INDIRECT($C45&amp;"!"&amp;"$F$37")</f>
        <v>#REF!</v>
      </c>
      <c r="O45" s="746" t="e">
        <f ca="1">INDIRECT($C45&amp;"!"&amp;"$F$38")</f>
        <v>#REF!</v>
      </c>
    </row>
    <row r="46" spans="1:15" s="4" customFormat="1" ht="18" customHeight="1" x14ac:dyDescent="0.15">
      <c r="A46" s="1173"/>
      <c r="B46" s="1735"/>
      <c r="C46" s="167" t="s">
        <v>59</v>
      </c>
      <c r="D46" s="113" t="e">
        <f t="shared" ref="D46:D48" ca="1" si="60">INDIRECT($C46&amp;"!"&amp;"$F$41")</f>
        <v>#REF!</v>
      </c>
      <c r="E46" s="708" t="e">
        <f t="shared" ref="E46:E48" ca="1" si="61">INDIRECT($C46&amp;"!"&amp;"$F$44")</f>
        <v>#REF!</v>
      </c>
      <c r="F46" s="1177" t="e">
        <f t="shared" ref="F46:F48" ca="1" si="62">INDIRECT($C46&amp;"!"&amp;"$F$42")</f>
        <v>#REF!</v>
      </c>
      <c r="G46" s="708" t="e">
        <f t="shared" ref="G46:G48" ca="1" si="63">INDIRECT($C46&amp;"!"&amp;"$F$45")</f>
        <v>#REF!</v>
      </c>
      <c r="H46" s="163" t="e">
        <f t="shared" ref="H46:H48" ca="1" si="64">INDIRECT($C46&amp;"!"&amp;"$F$48")</f>
        <v>#REF!</v>
      </c>
      <c r="I46" s="729" t="s">
        <v>227</v>
      </c>
      <c r="J46" s="730" t="e">
        <f t="shared" ref="J46:J48" ca="1" si="65">INDIRECT($C46&amp;"!"&amp;"$F$49")</f>
        <v>#REF!</v>
      </c>
      <c r="K46" s="1682"/>
      <c r="L46" s="172" t="e">
        <f t="shared" ca="1" si="59"/>
        <v>#REF!</v>
      </c>
      <c r="M46" s="747" t="e">
        <f t="shared" ref="M46:M48" ca="1" si="66">INDIRECT($C46&amp;"!"&amp;"$F$34")</f>
        <v>#REF!</v>
      </c>
      <c r="N46" s="747" t="e">
        <f t="shared" ref="N46:N48" ca="1" si="67">INDIRECT($C46&amp;"!"&amp;"$F$37")</f>
        <v>#REF!</v>
      </c>
      <c r="O46" s="748" t="e">
        <f t="shared" ref="O46:O48" ca="1" si="68">INDIRECT($C46&amp;"!"&amp;"$F$38")</f>
        <v>#REF!</v>
      </c>
    </row>
    <row r="47" spans="1:15" s="4" customFormat="1" ht="18" customHeight="1" x14ac:dyDescent="0.15">
      <c r="A47" s="1173"/>
      <c r="B47" s="1735"/>
      <c r="C47" s="167" t="s">
        <v>262</v>
      </c>
      <c r="D47" s="113" t="e">
        <f t="shared" ca="1" si="60"/>
        <v>#REF!</v>
      </c>
      <c r="E47" s="708" t="e">
        <f t="shared" ca="1" si="61"/>
        <v>#REF!</v>
      </c>
      <c r="F47" s="1177" t="e">
        <f t="shared" ca="1" si="62"/>
        <v>#REF!</v>
      </c>
      <c r="G47" s="708" t="e">
        <f t="shared" ca="1" si="63"/>
        <v>#REF!</v>
      </c>
      <c r="H47" s="163" t="e">
        <f t="shared" ca="1" si="64"/>
        <v>#REF!</v>
      </c>
      <c r="I47" s="729" t="s">
        <v>227</v>
      </c>
      <c r="J47" s="730" t="e">
        <f t="shared" ca="1" si="65"/>
        <v>#REF!</v>
      </c>
      <c r="K47" s="1682"/>
      <c r="L47" s="172" t="e">
        <f t="shared" ca="1" si="59"/>
        <v>#REF!</v>
      </c>
      <c r="M47" s="747" t="e">
        <f t="shared" ca="1" si="66"/>
        <v>#REF!</v>
      </c>
      <c r="N47" s="747" t="e">
        <f t="shared" ca="1" si="67"/>
        <v>#REF!</v>
      </c>
      <c r="O47" s="748" t="e">
        <f t="shared" ca="1" si="68"/>
        <v>#REF!</v>
      </c>
    </row>
    <row r="48" spans="1:15" s="4" customFormat="1" ht="18" customHeight="1" x14ac:dyDescent="0.15">
      <c r="A48" s="1173"/>
      <c r="B48" s="1735"/>
      <c r="C48" s="177" t="s">
        <v>259</v>
      </c>
      <c r="D48" s="114" t="e">
        <f t="shared" ca="1" si="60"/>
        <v>#REF!</v>
      </c>
      <c r="E48" s="711" t="e">
        <f t="shared" ca="1" si="61"/>
        <v>#REF!</v>
      </c>
      <c r="F48" s="1178" t="e">
        <f t="shared" ca="1" si="62"/>
        <v>#REF!</v>
      </c>
      <c r="G48" s="711" t="e">
        <f t="shared" ca="1" si="63"/>
        <v>#REF!</v>
      </c>
      <c r="H48" s="739" t="e">
        <f t="shared" ca="1" si="64"/>
        <v>#REF!</v>
      </c>
      <c r="I48" s="732" t="s">
        <v>227</v>
      </c>
      <c r="J48" s="733" t="e">
        <f t="shared" ca="1" si="65"/>
        <v>#REF!</v>
      </c>
      <c r="K48" s="1682"/>
      <c r="L48" s="580" t="e">
        <f t="shared" ca="1" si="59"/>
        <v>#REF!</v>
      </c>
      <c r="M48" s="749" t="e">
        <f t="shared" ca="1" si="66"/>
        <v>#REF!</v>
      </c>
      <c r="N48" s="749" t="e">
        <f t="shared" ca="1" si="67"/>
        <v>#REF!</v>
      </c>
      <c r="O48" s="750" t="e">
        <f t="shared" ca="1" si="68"/>
        <v>#REF!</v>
      </c>
    </row>
    <row r="49" spans="1:15" s="4" customFormat="1" ht="18" customHeight="1" x14ac:dyDescent="0.15">
      <c r="A49" s="1173"/>
      <c r="B49" s="1735"/>
      <c r="C49" s="228" t="s">
        <v>251</v>
      </c>
      <c r="D49" s="1687"/>
      <c r="E49" s="1688"/>
      <c r="F49" s="1688"/>
      <c r="G49" s="1688"/>
      <c r="H49" s="1688"/>
      <c r="I49" s="1688"/>
      <c r="J49" s="1689"/>
      <c r="K49" s="1683"/>
      <c r="L49" s="638" t="e">
        <f ca="1">SUM(L45:L48)</f>
        <v>#REF!</v>
      </c>
      <c r="M49" s="638" t="e">
        <f ca="1">SUM(M45:M48)</f>
        <v>#REF!</v>
      </c>
      <c r="N49" s="638" t="e">
        <f ca="1">SUM(N45:N48)</f>
        <v>#REF!</v>
      </c>
      <c r="O49" s="702"/>
    </row>
    <row r="50" spans="1:15" s="4" customFormat="1" ht="18" customHeight="1" x14ac:dyDescent="0.15">
      <c r="A50" s="1173"/>
      <c r="B50" s="1732" t="s">
        <v>79</v>
      </c>
      <c r="C50" s="589" t="s">
        <v>603</v>
      </c>
      <c r="D50" s="1182" t="e">
        <f t="shared" ref="D50:D56" ca="1" si="69">INDIRECT($C50&amp;"!"&amp;"$F$41")</f>
        <v>#REF!</v>
      </c>
      <c r="E50" s="740" t="e">
        <f t="shared" ref="E50:E56" ca="1" si="70">INDIRECT($C50&amp;"!"&amp;"$F$44")</f>
        <v>#REF!</v>
      </c>
      <c r="F50" s="740" t="e">
        <f ca="1">INDIRECT($C50&amp;"!"&amp;"$F$42")</f>
        <v>#REF!</v>
      </c>
      <c r="G50" s="596" t="e">
        <f t="shared" ref="G50:G63" ca="1" si="71">INDIRECT($C50&amp;"!"&amp;"$F$45")</f>
        <v>#REF!</v>
      </c>
      <c r="H50" s="249" t="e">
        <f t="shared" ref="H50:H56" ca="1" si="72">INDIRECT($C50&amp;"!"&amp;"$F$48")</f>
        <v>#REF!</v>
      </c>
      <c r="I50" s="236" t="s">
        <v>227</v>
      </c>
      <c r="J50" s="405" t="e">
        <f t="shared" ref="J50:J56" ca="1" si="73">INDIRECT($C50&amp;"!"&amp;"$F$49")</f>
        <v>#REF!</v>
      </c>
      <c r="K50" s="1678">
        <f>VLOOKUP(B50,'今年の1.1'!$A$6:$D$37,4,FALSE)</f>
        <v>43424</v>
      </c>
      <c r="L50" s="234" t="e">
        <f t="shared" ref="L50:L56" ca="1" si="74">INDIRECT($C50&amp;"!"&amp;"$F$33")*1</f>
        <v>#REF!</v>
      </c>
      <c r="M50" s="234" t="e">
        <f ca="1">INDIRECT($C50&amp;"!"&amp;"$F$34")</f>
        <v>#REF!</v>
      </c>
      <c r="N50" s="234" t="e">
        <f ca="1">INDIRECT($C50&amp;"!"&amp;"$F$37")</f>
        <v>#REF!</v>
      </c>
      <c r="O50" s="257" t="e">
        <f ca="1">INDIRECT($C50&amp;"!"&amp;"$F$38")</f>
        <v>#REF!</v>
      </c>
    </row>
    <row r="51" spans="1:15" s="4" customFormat="1" ht="18" customHeight="1" x14ac:dyDescent="0.15">
      <c r="A51" s="1173"/>
      <c r="B51" s="1733"/>
      <c r="C51" s="165" t="s">
        <v>224</v>
      </c>
      <c r="D51" s="1183" t="e">
        <f t="shared" ca="1" si="69"/>
        <v>#REF!</v>
      </c>
      <c r="E51" s="352" t="e">
        <f t="shared" ca="1" si="70"/>
        <v>#REF!</v>
      </c>
      <c r="F51" s="352" t="e">
        <f t="shared" ref="F51:F56" ca="1" si="75">INDIRECT($C51&amp;"!"&amp;"$F$42")</f>
        <v>#REF!</v>
      </c>
      <c r="G51" s="751" t="e">
        <f t="shared" ca="1" si="71"/>
        <v>#REF!</v>
      </c>
      <c r="H51" s="164" t="e">
        <f t="shared" ca="1" si="72"/>
        <v>#REF!</v>
      </c>
      <c r="I51" s="161" t="s">
        <v>227</v>
      </c>
      <c r="J51" s="407" t="e">
        <f t="shared" ca="1" si="73"/>
        <v>#REF!</v>
      </c>
      <c r="K51" s="1679"/>
      <c r="L51" s="353" t="e">
        <f t="shared" ca="1" si="74"/>
        <v>#REF!</v>
      </c>
      <c r="M51" s="353" t="e">
        <f t="shared" ref="M51:M56" ca="1" si="76">INDIRECT($C51&amp;"!"&amp;"$F$34")</f>
        <v>#REF!</v>
      </c>
      <c r="N51" s="353" t="e">
        <f t="shared" ref="N51:N56" ca="1" si="77">INDIRECT($C51&amp;"!"&amp;"$F$37")</f>
        <v>#REF!</v>
      </c>
      <c r="O51" s="743" t="e">
        <f t="shared" ref="O51:O56" ca="1" si="78">INDIRECT($C51&amp;"!"&amp;"$F$38")</f>
        <v>#REF!</v>
      </c>
    </row>
    <row r="52" spans="1:15" s="4" customFormat="1" ht="18" customHeight="1" x14ac:dyDescent="0.15">
      <c r="A52" s="1173"/>
      <c r="B52" s="1733"/>
      <c r="C52" s="166" t="s">
        <v>65</v>
      </c>
      <c r="D52" s="1183" t="e">
        <f t="shared" ca="1" si="69"/>
        <v>#REF!</v>
      </c>
      <c r="E52" s="352" t="e">
        <f t="shared" ca="1" si="70"/>
        <v>#REF!</v>
      </c>
      <c r="F52" s="352" t="e">
        <f t="shared" ca="1" si="75"/>
        <v>#REF!</v>
      </c>
      <c r="G52" s="751" t="e">
        <f t="shared" ca="1" si="71"/>
        <v>#REF!</v>
      </c>
      <c r="H52" s="164" t="e">
        <f t="shared" ca="1" si="72"/>
        <v>#REF!</v>
      </c>
      <c r="I52" s="161" t="s">
        <v>227</v>
      </c>
      <c r="J52" s="407" t="e">
        <f t="shared" ca="1" si="73"/>
        <v>#REF!</v>
      </c>
      <c r="K52" s="1679"/>
      <c r="L52" s="353" t="e">
        <f t="shared" ca="1" si="74"/>
        <v>#REF!</v>
      </c>
      <c r="M52" s="353" t="e">
        <f t="shared" ca="1" si="76"/>
        <v>#REF!</v>
      </c>
      <c r="N52" s="353" t="e">
        <f t="shared" ca="1" si="77"/>
        <v>#REF!</v>
      </c>
      <c r="O52" s="743" t="e">
        <f t="shared" ca="1" si="78"/>
        <v>#REF!</v>
      </c>
    </row>
    <row r="53" spans="1:15" s="4" customFormat="1" ht="18" customHeight="1" x14ac:dyDescent="0.15">
      <c r="A53" s="1173"/>
      <c r="B53" s="1733"/>
      <c r="C53" s="165" t="s">
        <v>525</v>
      </c>
      <c r="D53" s="1183" t="e">
        <f t="shared" ca="1" si="69"/>
        <v>#REF!</v>
      </c>
      <c r="E53" s="352" t="e">
        <f t="shared" ca="1" si="70"/>
        <v>#REF!</v>
      </c>
      <c r="F53" s="352" t="e">
        <f t="shared" ca="1" si="75"/>
        <v>#REF!</v>
      </c>
      <c r="G53" s="751" t="e">
        <f t="shared" ca="1" si="71"/>
        <v>#REF!</v>
      </c>
      <c r="H53" s="164" t="e">
        <f t="shared" ca="1" si="72"/>
        <v>#REF!</v>
      </c>
      <c r="I53" s="161" t="s">
        <v>227</v>
      </c>
      <c r="J53" s="407" t="e">
        <f t="shared" ca="1" si="73"/>
        <v>#REF!</v>
      </c>
      <c r="K53" s="1679"/>
      <c r="L53" s="353" t="e">
        <f t="shared" ca="1" si="74"/>
        <v>#REF!</v>
      </c>
      <c r="M53" s="353" t="e">
        <f t="shared" ca="1" si="76"/>
        <v>#REF!</v>
      </c>
      <c r="N53" s="353" t="e">
        <f t="shared" ca="1" si="77"/>
        <v>#REF!</v>
      </c>
      <c r="O53" s="743" t="e">
        <f t="shared" ca="1" si="78"/>
        <v>#REF!</v>
      </c>
    </row>
    <row r="54" spans="1:15" s="4" customFormat="1" ht="18" customHeight="1" x14ac:dyDescent="0.15">
      <c r="A54" s="1173"/>
      <c r="B54" s="1733"/>
      <c r="C54" s="165" t="s">
        <v>526</v>
      </c>
      <c r="D54" s="1183" t="e">
        <f t="shared" ca="1" si="69"/>
        <v>#REF!</v>
      </c>
      <c r="E54" s="352" t="e">
        <f t="shared" ca="1" si="70"/>
        <v>#REF!</v>
      </c>
      <c r="F54" s="352" t="e">
        <f t="shared" ca="1" si="75"/>
        <v>#REF!</v>
      </c>
      <c r="G54" s="751" t="e">
        <f t="shared" ca="1" si="71"/>
        <v>#REF!</v>
      </c>
      <c r="H54" s="164" t="e">
        <f t="shared" ca="1" si="72"/>
        <v>#REF!</v>
      </c>
      <c r="I54" s="161" t="s">
        <v>227</v>
      </c>
      <c r="J54" s="407" t="e">
        <f t="shared" ca="1" si="73"/>
        <v>#REF!</v>
      </c>
      <c r="K54" s="1679"/>
      <c r="L54" s="353" t="e">
        <f t="shared" ca="1" si="74"/>
        <v>#REF!</v>
      </c>
      <c r="M54" s="353" t="e">
        <f t="shared" ca="1" si="76"/>
        <v>#REF!</v>
      </c>
      <c r="N54" s="353" t="e">
        <f t="shared" ca="1" si="77"/>
        <v>#REF!</v>
      </c>
      <c r="O54" s="743" t="e">
        <f t="shared" ca="1" si="78"/>
        <v>#REF!</v>
      </c>
    </row>
    <row r="55" spans="1:15" s="4" customFormat="1" ht="18" customHeight="1" x14ac:dyDescent="0.15">
      <c r="A55" s="1173"/>
      <c r="B55" s="1733"/>
      <c r="C55" s="165" t="s">
        <v>527</v>
      </c>
      <c r="D55" s="1183" t="e">
        <f t="shared" ca="1" si="69"/>
        <v>#REF!</v>
      </c>
      <c r="E55" s="352" t="e">
        <f t="shared" ca="1" si="70"/>
        <v>#REF!</v>
      </c>
      <c r="F55" s="352" t="e">
        <f t="shared" ca="1" si="75"/>
        <v>#REF!</v>
      </c>
      <c r="G55" s="751" t="e">
        <f t="shared" ca="1" si="71"/>
        <v>#REF!</v>
      </c>
      <c r="H55" s="164" t="e">
        <f t="shared" ca="1" si="72"/>
        <v>#REF!</v>
      </c>
      <c r="I55" s="161" t="s">
        <v>227</v>
      </c>
      <c r="J55" s="407" t="e">
        <f t="shared" ca="1" si="73"/>
        <v>#REF!</v>
      </c>
      <c r="K55" s="1679"/>
      <c r="L55" s="353" t="e">
        <f t="shared" ca="1" si="74"/>
        <v>#REF!</v>
      </c>
      <c r="M55" s="353" t="e">
        <f t="shared" ca="1" si="76"/>
        <v>#REF!</v>
      </c>
      <c r="N55" s="353" t="e">
        <f t="shared" ca="1" si="77"/>
        <v>#REF!</v>
      </c>
      <c r="O55" s="743" t="e">
        <f t="shared" ca="1" si="78"/>
        <v>#REF!</v>
      </c>
    </row>
    <row r="56" spans="1:15" s="4" customFormat="1" ht="18" customHeight="1" x14ac:dyDescent="0.15">
      <c r="A56" s="1173"/>
      <c r="B56" s="1733"/>
      <c r="C56" s="351" t="s">
        <v>528</v>
      </c>
      <c r="D56" s="1184" t="e">
        <f t="shared" ca="1" si="69"/>
        <v>#REF!</v>
      </c>
      <c r="E56" s="181" t="e">
        <f t="shared" ca="1" si="70"/>
        <v>#REF!</v>
      </c>
      <c r="F56" s="181" t="e">
        <f t="shared" ca="1" si="75"/>
        <v>#REF!</v>
      </c>
      <c r="G56" s="752" t="e">
        <f t="shared" ca="1" si="71"/>
        <v>#REF!</v>
      </c>
      <c r="H56" s="180" t="e">
        <f t="shared" ca="1" si="72"/>
        <v>#REF!</v>
      </c>
      <c r="I56" s="179" t="s">
        <v>227</v>
      </c>
      <c r="J56" s="406" t="e">
        <f t="shared" ca="1" si="73"/>
        <v>#REF!</v>
      </c>
      <c r="K56" s="1679"/>
      <c r="L56" s="306" t="e">
        <f t="shared" ca="1" si="74"/>
        <v>#REF!</v>
      </c>
      <c r="M56" s="306" t="e">
        <f t="shared" ca="1" si="76"/>
        <v>#REF!</v>
      </c>
      <c r="N56" s="306" t="e">
        <f t="shared" ca="1" si="77"/>
        <v>#REF!</v>
      </c>
      <c r="O56" s="734" t="e">
        <f t="shared" ca="1" si="78"/>
        <v>#REF!</v>
      </c>
    </row>
    <row r="57" spans="1:15" s="4" customFormat="1" ht="18" customHeight="1" x14ac:dyDescent="0.15">
      <c r="A57" s="1173"/>
      <c r="B57" s="1743"/>
      <c r="C57" s="225" t="s">
        <v>251</v>
      </c>
      <c r="D57" s="1696"/>
      <c r="E57" s="1697"/>
      <c r="F57" s="1697"/>
      <c r="G57" s="1697"/>
      <c r="H57" s="1697"/>
      <c r="I57" s="1697"/>
      <c r="J57" s="1698"/>
      <c r="K57" s="1680"/>
      <c r="L57" s="641" t="e">
        <f ca="1">SUM(L50:L52)</f>
        <v>#REF!</v>
      </c>
      <c r="M57" s="641" t="e">
        <f ca="1">SUM(M50:M52)</f>
        <v>#REF!</v>
      </c>
      <c r="N57" s="641" t="e">
        <f ca="1">SUM(N50:N52)</f>
        <v>#REF!</v>
      </c>
      <c r="O57" s="305"/>
    </row>
    <row r="58" spans="1:15" s="4" customFormat="1" ht="18" customHeight="1" x14ac:dyDescent="0.15">
      <c r="A58" s="1173"/>
      <c r="B58" s="1735" t="s">
        <v>80</v>
      </c>
      <c r="C58" s="753" t="s">
        <v>57</v>
      </c>
      <c r="D58" s="1185" t="e">
        <f ca="1">INDIRECT($C58&amp;"!"&amp;"$F$41")</f>
        <v>#REF!</v>
      </c>
      <c r="E58" s="754" t="e">
        <f ca="1">INDIRECT($C58&amp;"!"&amp;"$F$44")</f>
        <v>#REF!</v>
      </c>
      <c r="F58" s="1176" t="e">
        <f ca="1">INDIRECT($C58&amp;"!"&amp;"$F$42")</f>
        <v>#REF!</v>
      </c>
      <c r="G58" s="755" t="e">
        <f t="shared" ca="1" si="71"/>
        <v>#REF!</v>
      </c>
      <c r="H58" s="650" t="e">
        <f ca="1">INDIRECT($C58&amp;"!"&amp;"$F$48")</f>
        <v>#REF!</v>
      </c>
      <c r="I58" s="688" t="s">
        <v>227</v>
      </c>
      <c r="J58" s="689" t="e">
        <f ca="1">INDIRECT($C58&amp;"!"&amp;"$F$49")</f>
        <v>#REF!</v>
      </c>
      <c r="K58" s="1681">
        <f>VLOOKUP(B58,'今年の1.1'!$A$6:$D$37,4,FALSE)</f>
        <v>26531</v>
      </c>
      <c r="L58" s="756" t="e">
        <f t="shared" ref="L58:L63" ca="1" si="79">INDIRECT($C58&amp;"!"&amp;"$F$33")*1</f>
        <v>#REF!</v>
      </c>
      <c r="M58" s="757" t="e">
        <f ca="1">INDIRECT($C58&amp;"!"&amp;"$F$34")</f>
        <v>#REF!</v>
      </c>
      <c r="N58" s="757" t="e">
        <f ca="1">INDIRECT($C58&amp;"!"&amp;"$F$37")</f>
        <v>#REF!</v>
      </c>
      <c r="O58" s="758" t="e">
        <f ca="1">INDIRECT($C58&amp;"!"&amp;"$F$38")</f>
        <v>#REF!</v>
      </c>
    </row>
    <row r="59" spans="1:15" s="4" customFormat="1" ht="18" customHeight="1" x14ac:dyDescent="0.15">
      <c r="A59" s="1173"/>
      <c r="B59" s="1735"/>
      <c r="C59" s="167" t="s">
        <v>60</v>
      </c>
      <c r="D59" s="1174" t="e">
        <f t="shared" ref="D59:D63" ca="1" si="80">INDIRECT($C59&amp;"!"&amp;"$F$41")</f>
        <v>#REF!</v>
      </c>
      <c r="E59" s="736" t="e">
        <f t="shared" ref="E59:E63" ca="1" si="81">INDIRECT($C59&amp;"!"&amp;"$F$44")</f>
        <v>#REF!</v>
      </c>
      <c r="F59" s="1176" t="e">
        <f t="shared" ref="F59:F63" ca="1" si="82">INDIRECT($C59&amp;"!"&amp;"$F$42")</f>
        <v>#REF!</v>
      </c>
      <c r="G59" s="708" t="e">
        <f t="shared" ca="1" si="71"/>
        <v>#REF!</v>
      </c>
      <c r="H59" s="163" t="e">
        <f t="shared" ref="H59:H63" ca="1" si="83">INDIRECT($C59&amp;"!"&amp;"$F$48")</f>
        <v>#REF!</v>
      </c>
      <c r="I59" s="729" t="s">
        <v>227</v>
      </c>
      <c r="J59" s="730" t="e">
        <f t="shared" ref="J59:J63" ca="1" si="84">INDIRECT($C59&amp;"!"&amp;"$F$49")</f>
        <v>#REF!</v>
      </c>
      <c r="K59" s="1682"/>
      <c r="L59" s="172" t="e">
        <f t="shared" ca="1" si="79"/>
        <v>#REF!</v>
      </c>
      <c r="M59" s="747" t="e">
        <f t="shared" ref="M59:M63" ca="1" si="85">INDIRECT($C59&amp;"!"&amp;"$F$34")</f>
        <v>#REF!</v>
      </c>
      <c r="N59" s="747" t="e">
        <f t="shared" ref="N59:N63" ca="1" si="86">INDIRECT($C59&amp;"!"&amp;"$F$37")</f>
        <v>#REF!</v>
      </c>
      <c r="O59" s="748" t="e">
        <f t="shared" ref="O59:O63" ca="1" si="87">INDIRECT($C59&amp;"!"&amp;"$F$38")</f>
        <v>#REF!</v>
      </c>
    </row>
    <row r="60" spans="1:15" s="4" customFormat="1" ht="18" customHeight="1" x14ac:dyDescent="0.15">
      <c r="A60" s="1173"/>
      <c r="B60" s="1735"/>
      <c r="C60" s="167" t="s">
        <v>61</v>
      </c>
      <c r="D60" s="1174" t="e">
        <f t="shared" ca="1" si="80"/>
        <v>#REF!</v>
      </c>
      <c r="E60" s="736" t="e">
        <f t="shared" ca="1" si="81"/>
        <v>#REF!</v>
      </c>
      <c r="F60" s="708" t="e">
        <f t="shared" ca="1" si="82"/>
        <v>#REF!</v>
      </c>
      <c r="G60" s="708" t="e">
        <f t="shared" ca="1" si="71"/>
        <v>#REF!</v>
      </c>
      <c r="H60" s="163" t="e">
        <f t="shared" ca="1" si="83"/>
        <v>#REF!</v>
      </c>
      <c r="I60" s="729" t="s">
        <v>227</v>
      </c>
      <c r="J60" s="730" t="e">
        <f t="shared" ca="1" si="84"/>
        <v>#REF!</v>
      </c>
      <c r="K60" s="1682"/>
      <c r="L60" s="172" t="e">
        <f t="shared" ca="1" si="79"/>
        <v>#REF!</v>
      </c>
      <c r="M60" s="747" t="e">
        <f t="shared" ca="1" si="85"/>
        <v>#REF!</v>
      </c>
      <c r="N60" s="747" t="e">
        <f t="shared" ca="1" si="86"/>
        <v>#REF!</v>
      </c>
      <c r="O60" s="748" t="e">
        <f t="shared" ca="1" si="87"/>
        <v>#REF!</v>
      </c>
    </row>
    <row r="61" spans="1:15" s="4" customFormat="1" ht="18" customHeight="1" x14ac:dyDescent="0.15">
      <c r="A61" s="1173"/>
      <c r="B61" s="1735"/>
      <c r="C61" s="167" t="s">
        <v>301</v>
      </c>
      <c r="D61" s="1174" t="e">
        <f t="shared" ca="1" si="80"/>
        <v>#REF!</v>
      </c>
      <c r="E61" s="736" t="e">
        <f t="shared" ca="1" si="81"/>
        <v>#REF!</v>
      </c>
      <c r="F61" s="1176" t="e">
        <f t="shared" ca="1" si="82"/>
        <v>#REF!</v>
      </c>
      <c r="G61" s="708" t="e">
        <f t="shared" ca="1" si="71"/>
        <v>#REF!</v>
      </c>
      <c r="H61" s="163" t="e">
        <f t="shared" ca="1" si="83"/>
        <v>#REF!</v>
      </c>
      <c r="I61" s="729" t="s">
        <v>227</v>
      </c>
      <c r="J61" s="730" t="e">
        <f t="shared" ca="1" si="84"/>
        <v>#REF!</v>
      </c>
      <c r="K61" s="1682"/>
      <c r="L61" s="172" t="e">
        <f t="shared" ca="1" si="79"/>
        <v>#REF!</v>
      </c>
      <c r="M61" s="747" t="e">
        <f t="shared" ca="1" si="85"/>
        <v>#REF!</v>
      </c>
      <c r="N61" s="747" t="e">
        <f t="shared" ca="1" si="86"/>
        <v>#REF!</v>
      </c>
      <c r="O61" s="748" t="e">
        <f t="shared" ca="1" si="87"/>
        <v>#REF!</v>
      </c>
    </row>
    <row r="62" spans="1:15" s="4" customFormat="1" ht="18" customHeight="1" x14ac:dyDescent="0.15">
      <c r="A62" s="1173"/>
      <c r="B62" s="1735"/>
      <c r="C62" s="546" t="s">
        <v>221</v>
      </c>
      <c r="D62" s="1174" t="e">
        <f t="shared" ca="1" si="80"/>
        <v>#REF!</v>
      </c>
      <c r="E62" s="736" t="e">
        <f t="shared" ca="1" si="81"/>
        <v>#REF!</v>
      </c>
      <c r="F62" s="1176" t="e">
        <f t="shared" ca="1" si="82"/>
        <v>#REF!</v>
      </c>
      <c r="G62" s="708" t="e">
        <f t="shared" ca="1" si="71"/>
        <v>#REF!</v>
      </c>
      <c r="H62" s="163" t="e">
        <f t="shared" ca="1" si="83"/>
        <v>#REF!</v>
      </c>
      <c r="I62" s="729" t="s">
        <v>227</v>
      </c>
      <c r="J62" s="730" t="e">
        <f t="shared" ca="1" si="84"/>
        <v>#REF!</v>
      </c>
      <c r="K62" s="1682"/>
      <c r="L62" s="172" t="e">
        <f t="shared" ca="1" si="79"/>
        <v>#REF!</v>
      </c>
      <c r="M62" s="747" t="e">
        <f t="shared" ca="1" si="85"/>
        <v>#REF!</v>
      </c>
      <c r="N62" s="747" t="e">
        <f t="shared" ca="1" si="86"/>
        <v>#REF!</v>
      </c>
      <c r="O62" s="748" t="e">
        <f t="shared" ca="1" si="87"/>
        <v>#REF!</v>
      </c>
    </row>
    <row r="63" spans="1:15" s="4" customFormat="1" ht="18" customHeight="1" x14ac:dyDescent="0.15">
      <c r="A63" s="1173"/>
      <c r="B63" s="1735"/>
      <c r="C63" s="177" t="s">
        <v>562</v>
      </c>
      <c r="D63" s="830" t="e">
        <f t="shared" ca="1" si="80"/>
        <v>#REF!</v>
      </c>
      <c r="E63" s="737" t="e">
        <f t="shared" ca="1" si="81"/>
        <v>#REF!</v>
      </c>
      <c r="F63" s="711" t="e">
        <f t="shared" ca="1" si="82"/>
        <v>#REF!</v>
      </c>
      <c r="G63" s="711" t="e">
        <f t="shared" ca="1" si="71"/>
        <v>#REF!</v>
      </c>
      <c r="H63" s="739" t="e">
        <f t="shared" ca="1" si="83"/>
        <v>#REF!</v>
      </c>
      <c r="I63" s="732" t="s">
        <v>227</v>
      </c>
      <c r="J63" s="733" t="e">
        <f t="shared" ca="1" si="84"/>
        <v>#REF!</v>
      </c>
      <c r="K63" s="1682"/>
      <c r="L63" s="580" t="e">
        <f t="shared" ca="1" si="79"/>
        <v>#REF!</v>
      </c>
      <c r="M63" s="749" t="e">
        <f t="shared" ca="1" si="85"/>
        <v>#REF!</v>
      </c>
      <c r="N63" s="749" t="e">
        <f t="shared" ca="1" si="86"/>
        <v>#REF!</v>
      </c>
      <c r="O63" s="750" t="e">
        <f t="shared" ca="1" si="87"/>
        <v>#REF!</v>
      </c>
    </row>
    <row r="64" spans="1:15" s="4" customFormat="1" ht="18" customHeight="1" x14ac:dyDescent="0.15">
      <c r="A64" s="1173"/>
      <c r="B64" s="1735"/>
      <c r="C64" s="770" t="s">
        <v>251</v>
      </c>
      <c r="D64" s="1687"/>
      <c r="E64" s="1688"/>
      <c r="F64" s="1688"/>
      <c r="G64" s="1688"/>
      <c r="H64" s="1688"/>
      <c r="I64" s="1688"/>
      <c r="J64" s="1689"/>
      <c r="K64" s="1683"/>
      <c r="L64" s="636" t="e">
        <f ca="1">SUM(L58:L62)</f>
        <v>#REF!</v>
      </c>
      <c r="M64" s="636" t="e">
        <f ca="1">SUM(M58:M62)</f>
        <v>#REF!</v>
      </c>
      <c r="N64" s="636" t="e">
        <f ca="1">SUM(N58:N62)</f>
        <v>#REF!</v>
      </c>
      <c r="O64" s="702"/>
    </row>
    <row r="65" spans="1:15" s="4" customFormat="1" ht="27" customHeight="1" x14ac:dyDescent="0.15">
      <c r="A65" s="1173"/>
      <c r="B65" s="1732" t="s">
        <v>267</v>
      </c>
      <c r="C65" s="232" t="s">
        <v>35</v>
      </c>
      <c r="D65" s="1182" t="e">
        <f ca="1">INDIRECT($C65&amp;"!"&amp;"$F$41")</f>
        <v>#REF!</v>
      </c>
      <c r="E65" s="759" t="e">
        <f ca="1">INDIRECT($C65&amp;"!"&amp;"$F$44")</f>
        <v>#REF!</v>
      </c>
      <c r="F65" s="740" t="e">
        <f ca="1">INDIRECT($C65&amp;"!"&amp;"$F$42")</f>
        <v>#REF!</v>
      </c>
      <c r="G65" s="597" t="e">
        <f ca="1">INDIRECT($C65&amp;"!"&amp;"$F$45")</f>
        <v>#REF!</v>
      </c>
      <c r="H65" s="249" t="e">
        <f ca="1">INDIRECT($C65&amp;"!"&amp;"$F$48")</f>
        <v>#REF!</v>
      </c>
      <c r="I65" s="236" t="s">
        <v>227</v>
      </c>
      <c r="J65" s="767" t="e">
        <f ca="1">INDIRECT($C65&amp;"!"&amp;"$F$49")</f>
        <v>#REF!</v>
      </c>
      <c r="K65" s="1678">
        <f>VLOOKUP(B65,'今年の1.1'!$A$6:$D$37,4,FALSE)</f>
        <v>33607</v>
      </c>
      <c r="L65" s="234" t="e">
        <f t="shared" ref="L65:L67" ca="1" si="88">INDIRECT($C65&amp;"!"&amp;"$F$33")*1</f>
        <v>#REF!</v>
      </c>
      <c r="M65" s="233" t="e">
        <f ca="1">INDIRECT($C65&amp;"!"&amp;"$F$34")</f>
        <v>#REF!</v>
      </c>
      <c r="N65" s="233" t="e">
        <f ca="1">INDIRECT($C65&amp;"!"&amp;"$F$37")</f>
        <v>#REF!</v>
      </c>
      <c r="O65" s="760" t="e">
        <f ca="1">INDIRECT($C65&amp;"!"&amp;"$F$38")</f>
        <v>#REF!</v>
      </c>
    </row>
    <row r="66" spans="1:15" s="4" customFormat="1" ht="18" customHeight="1" x14ac:dyDescent="0.15">
      <c r="A66" s="1173"/>
      <c r="B66" s="1733"/>
      <c r="C66" s="168" t="s">
        <v>268</v>
      </c>
      <c r="D66" s="1183" t="e">
        <f t="shared" ref="D66:D67" ca="1" si="89">INDIRECT($C66&amp;"!"&amp;"$F$41")</f>
        <v>#REF!</v>
      </c>
      <c r="E66" s="761" t="e">
        <f t="shared" ref="E66:E67" ca="1" si="90">INDIRECT($C66&amp;"!"&amp;"$F$44")</f>
        <v>#REF!</v>
      </c>
      <c r="F66" s="352" t="e">
        <f t="shared" ref="F66:F67" ca="1" si="91">INDIRECT($C66&amp;"!"&amp;"$F$42")</f>
        <v>#REF!</v>
      </c>
      <c r="G66" s="762" t="e">
        <f t="shared" ref="G66:G67" ca="1" si="92">INDIRECT($C66&amp;"!"&amp;"$F$45")</f>
        <v>#REF!</v>
      </c>
      <c r="H66" s="164" t="e">
        <f t="shared" ref="H66:H67" ca="1" si="93">INDIRECT($C66&amp;"!"&amp;"$F$48")</f>
        <v>#REF!</v>
      </c>
      <c r="I66" s="161" t="s">
        <v>227</v>
      </c>
      <c r="J66" s="768" t="e">
        <f t="shared" ref="J66:J67" ca="1" si="94">INDIRECT($C66&amp;"!"&amp;"$F$49")</f>
        <v>#REF!</v>
      </c>
      <c r="K66" s="1679"/>
      <c r="L66" s="353" t="e">
        <f t="shared" ca="1" si="88"/>
        <v>#REF!</v>
      </c>
      <c r="M66" s="158" t="e">
        <f t="shared" ref="M66:M67" ca="1" si="95">INDIRECT($C66&amp;"!"&amp;"$F$34")</f>
        <v>#REF!</v>
      </c>
      <c r="N66" s="158" t="e">
        <f t="shared" ref="N66:N67" ca="1" si="96">INDIRECT($C66&amp;"!"&amp;"$F$37")</f>
        <v>#REF!</v>
      </c>
      <c r="O66" s="763" t="e">
        <f t="shared" ref="O66:O67" ca="1" si="97">INDIRECT($C66&amp;"!"&amp;"$F$38")</f>
        <v>#REF!</v>
      </c>
    </row>
    <row r="67" spans="1:15" s="4" customFormat="1" ht="18" customHeight="1" x14ac:dyDescent="0.15">
      <c r="A67" s="1173"/>
      <c r="B67" s="1733"/>
      <c r="C67" s="178" t="s">
        <v>240</v>
      </c>
      <c r="D67" s="1184" t="e">
        <f t="shared" ca="1" si="89"/>
        <v>#REF!</v>
      </c>
      <c r="E67" s="764" t="e">
        <f t="shared" ca="1" si="90"/>
        <v>#REF!</v>
      </c>
      <c r="F67" s="181" t="e">
        <f t="shared" ca="1" si="91"/>
        <v>#REF!</v>
      </c>
      <c r="G67" s="765" t="e">
        <f t="shared" ca="1" si="92"/>
        <v>#REF!</v>
      </c>
      <c r="H67" s="180" t="e">
        <f t="shared" ca="1" si="93"/>
        <v>#REF!</v>
      </c>
      <c r="I67" s="179" t="s">
        <v>227</v>
      </c>
      <c r="J67" s="769" t="e">
        <f t="shared" ca="1" si="94"/>
        <v>#REF!</v>
      </c>
      <c r="K67" s="1679"/>
      <c r="L67" s="306" t="e">
        <f t="shared" ca="1" si="88"/>
        <v>#REF!</v>
      </c>
      <c r="M67" s="695" t="e">
        <f t="shared" ca="1" si="95"/>
        <v>#REF!</v>
      </c>
      <c r="N67" s="695" t="e">
        <f t="shared" ca="1" si="96"/>
        <v>#REF!</v>
      </c>
      <c r="O67" s="766" t="e">
        <f t="shared" ca="1" si="97"/>
        <v>#REF!</v>
      </c>
    </row>
    <row r="68" spans="1:15" s="4" customFormat="1" ht="18" customHeight="1" x14ac:dyDescent="0.15">
      <c r="A68" s="1173"/>
      <c r="B68" s="1733"/>
      <c r="C68" s="227" t="s">
        <v>251</v>
      </c>
      <c r="D68" s="1696"/>
      <c r="E68" s="1697"/>
      <c r="F68" s="1697"/>
      <c r="G68" s="1697"/>
      <c r="H68" s="1697"/>
      <c r="I68" s="1697"/>
      <c r="J68" s="1698"/>
      <c r="K68" s="1680"/>
      <c r="L68" s="640" t="e">
        <f ca="1">SUM(L65:L67)</f>
        <v>#REF!</v>
      </c>
      <c r="M68" s="640" t="e">
        <f ca="1">SUM(M65:M67)</f>
        <v>#REF!</v>
      </c>
      <c r="N68" s="640" t="e">
        <f ca="1">SUM(N65:N67)</f>
        <v>#REF!</v>
      </c>
      <c r="O68" s="305"/>
    </row>
    <row r="69" spans="1:15" s="4" customFormat="1" ht="18" customHeight="1" x14ac:dyDescent="0.15">
      <c r="A69" s="1173"/>
      <c r="B69" s="1734" t="s">
        <v>81</v>
      </c>
      <c r="C69" s="229" t="s">
        <v>214</v>
      </c>
      <c r="D69" s="829" t="e">
        <f ca="1">INDIRECT($C69&amp;"!"&amp;"$F$41")</f>
        <v>#REF!</v>
      </c>
      <c r="E69" s="735" t="e">
        <f ca="1">INDIRECT($C69&amp;"!"&amp;"$F$44")</f>
        <v>#REF!</v>
      </c>
      <c r="F69" s="244" t="e">
        <f ca="1">INDIRECT($C69&amp;"!"&amp;"$F$42")</f>
        <v>#REF!</v>
      </c>
      <c r="G69" s="244" t="e">
        <f ca="1">INDIRECT($C69&amp;"!"&amp;"$F$45")</f>
        <v>#REF!</v>
      </c>
      <c r="H69" s="578" t="e">
        <f ca="1">INDIRECT($C69&amp;"!"&amp;"$F$48")</f>
        <v>#REF!</v>
      </c>
      <c r="I69" s="726" t="s">
        <v>227</v>
      </c>
      <c r="J69" s="727" t="e">
        <f ca="1">INDIRECT($C69&amp;"!"&amp;"$F$49")</f>
        <v>#REF!</v>
      </c>
      <c r="K69" s="1681">
        <f>VLOOKUP(B69,'今年の1.1'!$A$6:$D$37,4,FALSE)</f>
        <v>13689</v>
      </c>
      <c r="L69" s="250" t="e">
        <f t="shared" ref="L69:L70" ca="1" si="98">INDIRECT($C69&amp;"!"&amp;"$F$33")*1</f>
        <v>#REF!</v>
      </c>
      <c r="M69" s="745" t="e">
        <f ca="1">INDIRECT($C69&amp;"!"&amp;"$F$34")</f>
        <v>#REF!</v>
      </c>
      <c r="N69" s="745" t="e">
        <f ca="1">INDIRECT($C69&amp;"!"&amp;"$F$37")</f>
        <v>#REF!</v>
      </c>
      <c r="O69" s="746" t="e">
        <f ca="1">INDIRECT($C69&amp;"!"&amp;"$F$38")</f>
        <v>#REF!</v>
      </c>
    </row>
    <row r="70" spans="1:15" s="4" customFormat="1" ht="18" customHeight="1" x14ac:dyDescent="0.15">
      <c r="A70" s="1173"/>
      <c r="B70" s="1735"/>
      <c r="C70" s="177" t="s">
        <v>215</v>
      </c>
      <c r="D70" s="830" t="e">
        <f ca="1">INDIRECT($C70&amp;"!"&amp;"$F$41")</f>
        <v>#REF!</v>
      </c>
      <c r="E70" s="737" t="e">
        <f ca="1">INDIRECT($C70&amp;"!"&amp;"$F$44")</f>
        <v>#REF!</v>
      </c>
      <c r="F70" s="711" t="e">
        <f ca="1">INDIRECT($C70&amp;"!"&amp;"$F$42")</f>
        <v>#REF!</v>
      </c>
      <c r="G70" s="711" t="e">
        <f ca="1">INDIRECT($C70&amp;"!"&amp;"$F$45")</f>
        <v>#REF!</v>
      </c>
      <c r="H70" s="739" t="e">
        <f ca="1">INDIRECT($C70&amp;"!"&amp;"$F$48")</f>
        <v>#REF!</v>
      </c>
      <c r="I70" s="732" t="s">
        <v>227</v>
      </c>
      <c r="J70" s="733" t="e">
        <f ca="1">INDIRECT($C70&amp;"!"&amp;"$F$49")</f>
        <v>#REF!</v>
      </c>
      <c r="K70" s="1682"/>
      <c r="L70" s="580" t="e">
        <f t="shared" ca="1" si="98"/>
        <v>#REF!</v>
      </c>
      <c r="M70" s="749" t="e">
        <f ca="1">INDIRECT($C70&amp;"!"&amp;"$F$34")</f>
        <v>#REF!</v>
      </c>
      <c r="N70" s="749" t="e">
        <f ca="1">INDIRECT($C70&amp;"!"&amp;"$F$37")</f>
        <v>#REF!</v>
      </c>
      <c r="O70" s="750" t="e">
        <f ca="1">INDIRECT($C70&amp;"!"&amp;"$F$38")</f>
        <v>#REF!</v>
      </c>
    </row>
    <row r="71" spans="1:15" s="4" customFormat="1" ht="18" customHeight="1" x14ac:dyDescent="0.15">
      <c r="A71" s="1173"/>
      <c r="B71" s="1735"/>
      <c r="C71" s="228" t="s">
        <v>251</v>
      </c>
      <c r="D71" s="1687"/>
      <c r="E71" s="1688"/>
      <c r="F71" s="1688"/>
      <c r="G71" s="1688"/>
      <c r="H71" s="1688"/>
      <c r="I71" s="1688"/>
      <c r="J71" s="1689"/>
      <c r="K71" s="1683"/>
      <c r="L71" s="638" t="e">
        <f ca="1">SUM(L69:L70)</f>
        <v>#REF!</v>
      </c>
      <c r="M71" s="638" t="e">
        <f ca="1">SUM(M69:M70)</f>
        <v>#REF!</v>
      </c>
      <c r="N71" s="638" t="e">
        <f ca="1">SUM(N69:N70)</f>
        <v>#REF!</v>
      </c>
      <c r="O71" s="702"/>
    </row>
    <row r="72" spans="1:15" s="4" customFormat="1" ht="27" customHeight="1" x14ac:dyDescent="0.15">
      <c r="A72" s="1173"/>
      <c r="B72" s="1168" t="s">
        <v>82</v>
      </c>
      <c r="C72" s="227" t="s">
        <v>216</v>
      </c>
      <c r="D72" s="825" t="e">
        <f t="shared" ref="D72:D82" ca="1" si="99">INDIRECT($C72&amp;"!"&amp;"$F$41")</f>
        <v>#REF!</v>
      </c>
      <c r="E72" s="240" t="e">
        <f t="shared" ref="E72:E82" ca="1" si="100">INDIRECT($C72&amp;"!"&amp;"$F$44")</f>
        <v>#REF!</v>
      </c>
      <c r="F72" s="821" t="e">
        <f t="shared" ref="F72:F82" ca="1" si="101">INDIRECT($C72&amp;"!"&amp;"$F$42")</f>
        <v>#REF!</v>
      </c>
      <c r="G72" s="592" t="e">
        <f t="shared" ref="G72:G82" ca="1" si="102">INDIRECT($C72&amp;"!"&amp;"$F$45")</f>
        <v>#REF!</v>
      </c>
      <c r="H72" s="246" t="e">
        <f t="shared" ref="H72:H82" ca="1" si="103">INDIRECT($C72&amp;"!"&amp;"$F$48")</f>
        <v>#REF!</v>
      </c>
      <c r="I72" s="242" t="s">
        <v>227</v>
      </c>
      <c r="J72" s="393" t="e">
        <f t="shared" ref="J72:J82" ca="1" si="104">INDIRECT($C72&amp;"!"&amp;"$F$49")</f>
        <v>#REF!</v>
      </c>
      <c r="K72" s="649">
        <f>VLOOKUP(B72,'今年の1.1'!$A$6:$D$37,4,FALSE)</f>
        <v>12726</v>
      </c>
      <c r="L72" s="639" t="e">
        <f t="shared" ref="L72:L82" ca="1" si="105">INDIRECT($C72&amp;"!"&amp;"$F$33")*1</f>
        <v>#REF!</v>
      </c>
      <c r="M72" s="639" t="e">
        <f t="shared" ref="M72:M82" ca="1" si="106">INDIRECT($C72&amp;"!"&amp;"$F$34")</f>
        <v>#REF!</v>
      </c>
      <c r="N72" s="639" t="e">
        <f t="shared" ref="N72:N79" ca="1" si="107">INDIRECT($C72&amp;"!"&amp;"$F$37")</f>
        <v>#REF!</v>
      </c>
      <c r="O72" s="637" t="e">
        <f t="shared" ref="O72:O82" ca="1" si="108">INDIRECT($C72&amp;"!"&amp;"$F$38")</f>
        <v>#REF!</v>
      </c>
    </row>
    <row r="73" spans="1:15" s="4" customFormat="1" ht="33" customHeight="1" x14ac:dyDescent="0.15">
      <c r="A73" s="1173"/>
      <c r="B73" s="1169" t="s">
        <v>83</v>
      </c>
      <c r="C73" s="228" t="s">
        <v>36</v>
      </c>
      <c r="D73" s="824" t="e">
        <f t="shared" ca="1" si="99"/>
        <v>#REF!</v>
      </c>
      <c r="E73" s="251" t="e">
        <f t="shared" ca="1" si="100"/>
        <v>#REF!</v>
      </c>
      <c r="F73" s="1180" t="e">
        <f t="shared" ca="1" si="101"/>
        <v>#REF!</v>
      </c>
      <c r="G73" s="651" t="e">
        <f t="shared" ca="1" si="102"/>
        <v>#REF!</v>
      </c>
      <c r="H73" s="648" t="e">
        <f t="shared" ca="1" si="103"/>
        <v>#REF!</v>
      </c>
      <c r="I73" s="646" t="s">
        <v>227</v>
      </c>
      <c r="J73" s="771" t="e">
        <f t="shared" ca="1" si="104"/>
        <v>#REF!</v>
      </c>
      <c r="K73" s="581">
        <f>VLOOKUP(B73,'今年の1.1'!$A$6:$D$37,4,FALSE)</f>
        <v>11062</v>
      </c>
      <c r="L73" s="635" t="e">
        <f t="shared" ca="1" si="105"/>
        <v>#REF!</v>
      </c>
      <c r="M73" s="635" t="e">
        <f t="shared" ca="1" si="106"/>
        <v>#REF!</v>
      </c>
      <c r="N73" s="635" t="e">
        <f t="shared" ca="1" si="107"/>
        <v>#REF!</v>
      </c>
      <c r="O73" s="644" t="e">
        <f t="shared" ca="1" si="108"/>
        <v>#REF!</v>
      </c>
    </row>
    <row r="74" spans="1:15" s="4" customFormat="1" ht="27" customHeight="1" x14ac:dyDescent="0.15">
      <c r="A74" s="1173"/>
      <c r="B74" s="1168" t="s">
        <v>84</v>
      </c>
      <c r="C74" s="227" t="s">
        <v>260</v>
      </c>
      <c r="D74" s="116" t="e">
        <f t="shared" ca="1" si="99"/>
        <v>#REF!</v>
      </c>
      <c r="E74" s="240" t="e">
        <f t="shared" ca="1" si="100"/>
        <v>#REF!</v>
      </c>
      <c r="F74" s="820" t="e">
        <f t="shared" ca="1" si="101"/>
        <v>#REF!</v>
      </c>
      <c r="G74" s="592" t="e">
        <f ca="1">INDIRECT($C74&amp;"!"&amp;"$F$45")</f>
        <v>#REF!</v>
      </c>
      <c r="H74" s="246" t="e">
        <f t="shared" ca="1" si="103"/>
        <v>#REF!</v>
      </c>
      <c r="I74" s="242" t="s">
        <v>227</v>
      </c>
      <c r="J74" s="393" t="e">
        <f t="shared" ca="1" si="104"/>
        <v>#REF!</v>
      </c>
      <c r="K74" s="649">
        <f>VLOOKUP(B74,'今年の1.1'!$A$6:$D$37,4,FALSE)</f>
        <v>13698</v>
      </c>
      <c r="L74" s="639" t="e">
        <f t="shared" ca="1" si="105"/>
        <v>#REF!</v>
      </c>
      <c r="M74" s="639" t="e">
        <f t="shared" ca="1" si="106"/>
        <v>#REF!</v>
      </c>
      <c r="N74" s="639" t="e">
        <f t="shared" ca="1" si="107"/>
        <v>#REF!</v>
      </c>
      <c r="O74" s="637" t="e">
        <f t="shared" ca="1" si="108"/>
        <v>#REF!</v>
      </c>
    </row>
    <row r="75" spans="1:15" s="4" customFormat="1" ht="27.75" customHeight="1" x14ac:dyDescent="0.15">
      <c r="A75" s="1173"/>
      <c r="B75" s="1169" t="s">
        <v>85</v>
      </c>
      <c r="C75" s="228" t="s">
        <v>263</v>
      </c>
      <c r="D75" s="824" t="e">
        <f t="shared" ca="1" si="99"/>
        <v>#REF!</v>
      </c>
      <c r="E75" s="651" t="e">
        <f t="shared" ca="1" si="100"/>
        <v>#REF!</v>
      </c>
      <c r="F75" s="651" t="e">
        <f t="shared" ca="1" si="101"/>
        <v>#REF!</v>
      </c>
      <c r="G75" s="651" t="e">
        <f ca="1">INDIRECT($C75&amp;"!"&amp;"$F$45")</f>
        <v>#REF!</v>
      </c>
      <c r="H75" s="648" t="e">
        <f t="shared" ca="1" si="103"/>
        <v>#REF!</v>
      </c>
      <c r="I75" s="646" t="s">
        <v>227</v>
      </c>
      <c r="J75" s="771" t="e">
        <f t="shared" ca="1" si="104"/>
        <v>#REF!</v>
      </c>
      <c r="K75" s="1225">
        <f>VLOOKUP(B75,'今年の1.1'!$A$6:$D$37,4,FALSE)</f>
        <v>12610</v>
      </c>
      <c r="L75" s="635" t="e">
        <f t="shared" ca="1" si="105"/>
        <v>#REF!</v>
      </c>
      <c r="M75" s="635" t="e">
        <f t="shared" ca="1" si="106"/>
        <v>#REF!</v>
      </c>
      <c r="N75" s="635" t="e">
        <f t="shared" ca="1" si="107"/>
        <v>#REF!</v>
      </c>
      <c r="O75" s="644" t="e">
        <f t="shared" ca="1" si="108"/>
        <v>#REF!</v>
      </c>
    </row>
    <row r="76" spans="1:15" s="4" customFormat="1" ht="27" customHeight="1" x14ac:dyDescent="0.15">
      <c r="A76" s="1173"/>
      <c r="B76" s="1168" t="s">
        <v>86</v>
      </c>
      <c r="C76" s="227" t="s">
        <v>261</v>
      </c>
      <c r="D76" s="825" t="e">
        <f t="shared" ca="1" si="99"/>
        <v>#REF!</v>
      </c>
      <c r="E76" s="240" t="e">
        <f t="shared" ca="1" si="100"/>
        <v>#REF!</v>
      </c>
      <c r="F76" s="240" t="e">
        <f t="shared" ca="1" si="101"/>
        <v>#REF!</v>
      </c>
      <c r="G76" s="592" t="e">
        <f t="shared" ca="1" si="102"/>
        <v>#REF!</v>
      </c>
      <c r="H76" s="246" t="e">
        <f t="shared" ca="1" si="103"/>
        <v>#REF!</v>
      </c>
      <c r="I76" s="242" t="s">
        <v>227</v>
      </c>
      <c r="J76" s="393" t="e">
        <f t="shared" ca="1" si="104"/>
        <v>#REF!</v>
      </c>
      <c r="K76" s="649">
        <f>VLOOKUP(B76,'今年の1.1'!$A$6:$D$37,4,FALSE)</f>
        <v>10981</v>
      </c>
      <c r="L76" s="639" t="e">
        <f t="shared" ca="1" si="105"/>
        <v>#REF!</v>
      </c>
      <c r="M76" s="639" t="e">
        <f t="shared" ca="1" si="106"/>
        <v>#REF!</v>
      </c>
      <c r="N76" s="639" t="e">
        <f t="shared" ca="1" si="107"/>
        <v>#REF!</v>
      </c>
      <c r="O76" s="637" t="e">
        <f t="shared" ca="1" si="108"/>
        <v>#REF!</v>
      </c>
    </row>
    <row r="77" spans="1:15" s="4" customFormat="1" ht="18" customHeight="1" x14ac:dyDescent="0.15">
      <c r="A77" s="1173"/>
      <c r="B77" s="1169" t="s">
        <v>87</v>
      </c>
      <c r="C77" s="228" t="s">
        <v>218</v>
      </c>
      <c r="D77" s="824" t="e">
        <f t="shared" ca="1" si="99"/>
        <v>#REF!</v>
      </c>
      <c r="E77" s="651" t="e">
        <f t="shared" ca="1" si="100"/>
        <v>#REF!</v>
      </c>
      <c r="F77" s="651" t="e">
        <f t="shared" ca="1" si="101"/>
        <v>#REF!</v>
      </c>
      <c r="G77" s="651" t="e">
        <f t="shared" ca="1" si="102"/>
        <v>#REF!</v>
      </c>
      <c r="H77" s="645" t="e">
        <f t="shared" ca="1" si="103"/>
        <v>#REF!</v>
      </c>
      <c r="I77" s="646" t="s">
        <v>227</v>
      </c>
      <c r="J77" s="643" t="e">
        <f t="shared" ca="1" si="104"/>
        <v>#REF!</v>
      </c>
      <c r="K77" s="581">
        <f>VLOOKUP(B77,'今年の1.1'!$A$6:$D$37,4,FALSE)</f>
        <v>5768</v>
      </c>
      <c r="L77" s="635" t="e">
        <f t="shared" ca="1" si="105"/>
        <v>#REF!</v>
      </c>
      <c r="M77" s="635" t="e">
        <f t="shared" ca="1" si="106"/>
        <v>#REF!</v>
      </c>
      <c r="N77" s="635" t="e">
        <f t="shared" ca="1" si="107"/>
        <v>#REF!</v>
      </c>
      <c r="O77" s="644" t="e">
        <f t="shared" ca="1" si="108"/>
        <v>#REF!</v>
      </c>
    </row>
    <row r="78" spans="1:15" s="4" customFormat="1" ht="18" customHeight="1" x14ac:dyDescent="0.15">
      <c r="A78" s="1173"/>
      <c r="B78" s="455" t="s">
        <v>582</v>
      </c>
      <c r="C78" s="519" t="s">
        <v>583</v>
      </c>
      <c r="D78" s="433" t="e">
        <f ca="1">INDIRECT($C78&amp;"!"&amp;"$F$41")</f>
        <v>#REF!</v>
      </c>
      <c r="E78" s="457" t="e">
        <f t="shared" ca="1" si="100"/>
        <v>#REF!</v>
      </c>
      <c r="F78" s="820" t="e">
        <f t="shared" ca="1" si="101"/>
        <v>#REF!</v>
      </c>
      <c r="G78" s="457" t="e">
        <f t="shared" ca="1" si="102"/>
        <v>#REF!</v>
      </c>
      <c r="H78" s="653" t="e">
        <f t="shared" ca="1" si="103"/>
        <v>#REF!</v>
      </c>
      <c r="I78" s="458" t="s">
        <v>241</v>
      </c>
      <c r="J78" s="652" t="e">
        <f t="shared" ca="1" si="104"/>
        <v>#REF!</v>
      </c>
      <c r="K78" s="582">
        <f>VLOOKUP(B78,'今年の1.1'!$A$6:$D$37,4,FALSE)</f>
        <v>1395</v>
      </c>
      <c r="L78" s="633" t="e">
        <f t="shared" ca="1" si="105"/>
        <v>#REF!</v>
      </c>
      <c r="M78" s="633" t="e">
        <f t="shared" ca="1" si="106"/>
        <v>#REF!</v>
      </c>
      <c r="N78" s="633" t="e">
        <f t="shared" ca="1" si="107"/>
        <v>#REF!</v>
      </c>
      <c r="O78" s="642" t="e">
        <f t="shared" ca="1" si="108"/>
        <v>#REF!</v>
      </c>
    </row>
    <row r="79" spans="1:15" s="4" customFormat="1" ht="18" customHeight="1" x14ac:dyDescent="0.15">
      <c r="A79" s="1173"/>
      <c r="B79" s="1169" t="s">
        <v>88</v>
      </c>
      <c r="C79" s="464" t="s">
        <v>254</v>
      </c>
      <c r="D79" s="824" t="e">
        <f t="shared" ca="1" si="99"/>
        <v>#REF!</v>
      </c>
      <c r="E79" s="651" t="e">
        <f t="shared" ca="1" si="100"/>
        <v>#REF!</v>
      </c>
      <c r="F79" s="817" t="e">
        <f t="shared" ca="1" si="101"/>
        <v>#REF!</v>
      </c>
      <c r="G79" s="465" t="e">
        <f t="shared" ca="1" si="102"/>
        <v>#REF!</v>
      </c>
      <c r="H79" s="645" t="e">
        <f t="shared" ca="1" si="103"/>
        <v>#REF!</v>
      </c>
      <c r="I79" s="646" t="s">
        <v>227</v>
      </c>
      <c r="J79" s="643" t="e">
        <f t="shared" ca="1" si="104"/>
        <v>#REF!</v>
      </c>
      <c r="K79" s="581">
        <f>VLOOKUP(B79,'今年の1.1'!$A$6:$D$37,4,FALSE)</f>
        <v>4605</v>
      </c>
      <c r="L79" s="635" t="e">
        <f t="shared" ca="1" si="105"/>
        <v>#REF!</v>
      </c>
      <c r="M79" s="635" t="e">
        <f t="shared" ca="1" si="106"/>
        <v>#REF!</v>
      </c>
      <c r="N79" s="635" t="e">
        <f t="shared" ca="1" si="107"/>
        <v>#REF!</v>
      </c>
      <c r="O79" s="644" t="e">
        <f t="shared" ca="1" si="108"/>
        <v>#REF!</v>
      </c>
    </row>
    <row r="80" spans="1:15" s="4" customFormat="1" ht="18" customHeight="1" x14ac:dyDescent="0.15">
      <c r="A80" s="1173"/>
      <c r="B80" s="1739" t="s">
        <v>89</v>
      </c>
      <c r="C80" s="459" t="s">
        <v>78</v>
      </c>
      <c r="D80" s="826" t="e">
        <f t="shared" ca="1" si="99"/>
        <v>#REF!</v>
      </c>
      <c r="E80" s="773" t="e">
        <f t="shared" ca="1" si="100"/>
        <v>#REF!</v>
      </c>
      <c r="F80" s="818" t="e">
        <f t="shared" ca="1" si="101"/>
        <v>#REF!</v>
      </c>
      <c r="G80" s="774" t="e">
        <f t="shared" ca="1" si="102"/>
        <v>#REF!</v>
      </c>
      <c r="H80" s="792" t="e">
        <f t="shared" ca="1" si="103"/>
        <v>#REF!</v>
      </c>
      <c r="I80" s="775" t="s">
        <v>227</v>
      </c>
      <c r="J80" s="776" t="e">
        <f t="shared" ca="1" si="104"/>
        <v>#REF!</v>
      </c>
      <c r="K80" s="1690">
        <f>VLOOKUP(B80,'今年の1.1'!$A$6:$D$37,4,FALSE)</f>
        <v>13513</v>
      </c>
      <c r="L80" s="460" t="e">
        <f t="shared" ca="1" si="105"/>
        <v>#REF!</v>
      </c>
      <c r="M80" s="777" t="e">
        <f t="shared" ca="1" si="106"/>
        <v>#REF!</v>
      </c>
      <c r="N80" s="777" t="e">
        <f ca="1">INDIRECT($C80&amp;"!"&amp;"$F$37")</f>
        <v>#REF!</v>
      </c>
      <c r="O80" s="778" t="e">
        <f t="shared" ca="1" si="108"/>
        <v>#REF!</v>
      </c>
    </row>
    <row r="81" spans="1:15" s="4" customFormat="1" ht="18" customHeight="1" x14ac:dyDescent="0.15">
      <c r="A81" s="1173"/>
      <c r="B81" s="1740"/>
      <c r="C81" s="461" t="s">
        <v>219</v>
      </c>
      <c r="D81" s="827" t="e">
        <f t="shared" ca="1" si="99"/>
        <v>#REF!</v>
      </c>
      <c r="E81" s="779" t="e">
        <f t="shared" ca="1" si="100"/>
        <v>#REF!</v>
      </c>
      <c r="F81" s="815" t="e">
        <f t="shared" ca="1" si="101"/>
        <v>#REF!</v>
      </c>
      <c r="G81" s="780" t="e">
        <f t="shared" ca="1" si="102"/>
        <v>#REF!</v>
      </c>
      <c r="H81" s="793" t="e">
        <f t="shared" ca="1" si="103"/>
        <v>#REF!</v>
      </c>
      <c r="I81" s="781" t="s">
        <v>227</v>
      </c>
      <c r="J81" s="782" t="e">
        <f t="shared" ca="1" si="104"/>
        <v>#REF!</v>
      </c>
      <c r="K81" s="1691"/>
      <c r="L81" s="783" t="e">
        <f t="shared" ca="1" si="105"/>
        <v>#REF!</v>
      </c>
      <c r="M81" s="784" t="e">
        <f t="shared" ca="1" si="106"/>
        <v>#REF!</v>
      </c>
      <c r="N81" s="784" t="e">
        <f t="shared" ref="N81:N82" ca="1" si="109">INDIRECT($C81&amp;"!"&amp;"$F$37")</f>
        <v>#REF!</v>
      </c>
      <c r="O81" s="785" t="e">
        <f t="shared" ca="1" si="108"/>
        <v>#REF!</v>
      </c>
    </row>
    <row r="82" spans="1:15" s="4" customFormat="1" ht="18" customHeight="1" x14ac:dyDescent="0.15">
      <c r="A82" s="1173"/>
      <c r="B82" s="1740"/>
      <c r="C82" s="462" t="s">
        <v>255</v>
      </c>
      <c r="D82" s="828" t="e">
        <f t="shared" ca="1" si="99"/>
        <v>#REF!</v>
      </c>
      <c r="E82" s="786" t="e">
        <f t="shared" ca="1" si="100"/>
        <v>#REF!</v>
      </c>
      <c r="F82" s="819" t="e">
        <f t="shared" ca="1" si="101"/>
        <v>#REF!</v>
      </c>
      <c r="G82" s="787" t="e">
        <f t="shared" ca="1" si="102"/>
        <v>#REF!</v>
      </c>
      <c r="H82" s="794" t="e">
        <f t="shared" ca="1" si="103"/>
        <v>#REF!</v>
      </c>
      <c r="I82" s="788" t="s">
        <v>227</v>
      </c>
      <c r="J82" s="789" t="e">
        <f t="shared" ca="1" si="104"/>
        <v>#REF!</v>
      </c>
      <c r="K82" s="1691"/>
      <c r="L82" s="463" t="e">
        <f t="shared" ca="1" si="105"/>
        <v>#REF!</v>
      </c>
      <c r="M82" s="790" t="e">
        <f t="shared" ca="1" si="106"/>
        <v>#REF!</v>
      </c>
      <c r="N82" s="790" t="e">
        <f t="shared" ca="1" si="109"/>
        <v>#REF!</v>
      </c>
      <c r="O82" s="791" t="e">
        <f t="shared" ca="1" si="108"/>
        <v>#REF!</v>
      </c>
    </row>
    <row r="83" spans="1:15" s="4" customFormat="1" ht="18" customHeight="1" x14ac:dyDescent="0.15">
      <c r="A83" s="1173"/>
      <c r="B83" s="1740"/>
      <c r="C83" s="456" t="s">
        <v>251</v>
      </c>
      <c r="D83" s="1702"/>
      <c r="E83" s="1703"/>
      <c r="F83" s="1703"/>
      <c r="G83" s="1703"/>
      <c r="H83" s="1703"/>
      <c r="I83" s="1703"/>
      <c r="J83" s="1704"/>
      <c r="K83" s="1692"/>
      <c r="L83" s="634" t="e">
        <f ca="1">SUM(L80:L82)</f>
        <v>#REF!</v>
      </c>
      <c r="M83" s="634" t="e">
        <f ca="1">SUM(M80)</f>
        <v>#REF!</v>
      </c>
      <c r="N83" s="634" t="e">
        <f ca="1">SUM(N80)</f>
        <v>#REF!</v>
      </c>
      <c r="O83" s="772"/>
    </row>
    <row r="84" spans="1:15" s="4" customFormat="1" ht="18" customHeight="1" x14ac:dyDescent="0.15">
      <c r="A84" s="1173"/>
      <c r="B84" s="1737" t="s">
        <v>123</v>
      </c>
      <c r="C84" s="466" t="s">
        <v>181</v>
      </c>
      <c r="D84" s="829" t="e">
        <f ca="1">INDIRECT($C84&amp;"!"&amp;"$F$41")</f>
        <v>#REF!</v>
      </c>
      <c r="E84" s="795" t="e">
        <f ca="1">INDIRECT($C84&amp;"!"&amp;"$F$44")</f>
        <v>#REF!</v>
      </c>
      <c r="F84" s="1175" t="e">
        <f ca="1">INDIRECT($C84&amp;"!"&amp;"$F$42")</f>
        <v>#REF!</v>
      </c>
      <c r="G84" s="796" t="e">
        <f ca="1">INDIRECT($C84&amp;"!"&amp;"$F$45")</f>
        <v>#REF!</v>
      </c>
      <c r="H84" s="578" t="e">
        <f ca="1">INDIRECT($C84&amp;"!"&amp;"$F$48")</f>
        <v>#REF!</v>
      </c>
      <c r="I84" s="726" t="s">
        <v>227</v>
      </c>
      <c r="J84" s="727" t="e">
        <f ca="1">INDIRECT($C84&amp;"!"&amp;"$F$49")</f>
        <v>#REF!</v>
      </c>
      <c r="K84" s="1693">
        <f>VLOOKUP(B84,'今年の1.1'!$A$6:$D$37,4,FALSE)</f>
        <v>10680</v>
      </c>
      <c r="L84" s="250" t="e">
        <f t="shared" ref="L84:L85" ca="1" si="110">INDIRECT($C84&amp;"!"&amp;"$F$33")*1</f>
        <v>#REF!</v>
      </c>
      <c r="M84" s="745" t="e">
        <f ca="1">INDIRECT($C84&amp;"!"&amp;"$F$34")</f>
        <v>#REF!</v>
      </c>
      <c r="N84" s="745" t="e">
        <f ca="1">INDIRECT($C84&amp;"!"&amp;"$F$37")</f>
        <v>#REF!</v>
      </c>
      <c r="O84" s="746" t="e">
        <f ca="1">INDIRECT($C84&amp;"!"&amp;"$F$38")</f>
        <v>#REF!</v>
      </c>
    </row>
    <row r="85" spans="1:15" s="4" customFormat="1" ht="18" customHeight="1" x14ac:dyDescent="0.15">
      <c r="A85" s="1173"/>
      <c r="B85" s="1738"/>
      <c r="C85" s="467" t="s">
        <v>182</v>
      </c>
      <c r="D85" s="830" t="e">
        <f ca="1">INDIRECT($C85&amp;"!"&amp;"$F$41")</f>
        <v>#REF!</v>
      </c>
      <c r="E85" s="797" t="e">
        <f ca="1">INDIRECT($C85&amp;"!"&amp;"$F$44")</f>
        <v>#REF!</v>
      </c>
      <c r="F85" s="1181" t="e">
        <f ca="1">INDIRECT($C85&amp;"!"&amp;"$F$42")</f>
        <v>#REF!</v>
      </c>
      <c r="G85" s="798" t="e">
        <f ca="1">INDIRECT($C85&amp;"!"&amp;"$F$45")</f>
        <v>#REF!</v>
      </c>
      <c r="H85" s="739" t="e">
        <f ca="1">INDIRECT($C85&amp;"!"&amp;"$F$48")</f>
        <v>#REF!</v>
      </c>
      <c r="I85" s="732" t="s">
        <v>227</v>
      </c>
      <c r="J85" s="733" t="e">
        <f ca="1">INDIRECT($C85&amp;"!"&amp;"$F$49")</f>
        <v>#REF!</v>
      </c>
      <c r="K85" s="1694"/>
      <c r="L85" s="580" t="e">
        <f t="shared" ca="1" si="110"/>
        <v>#REF!</v>
      </c>
      <c r="M85" s="749" t="e">
        <f ca="1">INDIRECT($C85&amp;"!"&amp;"$F$34")</f>
        <v>#REF!</v>
      </c>
      <c r="N85" s="749" t="e">
        <f ca="1">INDIRECT($C85&amp;"!"&amp;"$F$37")</f>
        <v>#REF!</v>
      </c>
      <c r="O85" s="750" t="e">
        <f ca="1">INDIRECT($C85&amp;"!"&amp;"$F$38")</f>
        <v>#REF!</v>
      </c>
    </row>
    <row r="86" spans="1:15" s="4" customFormat="1" ht="18" customHeight="1" x14ac:dyDescent="0.15">
      <c r="A86" s="1173"/>
      <c r="B86" s="1738"/>
      <c r="C86" s="228" t="s">
        <v>251</v>
      </c>
      <c r="D86" s="1687"/>
      <c r="E86" s="1688"/>
      <c r="F86" s="1688"/>
      <c r="G86" s="1688"/>
      <c r="H86" s="1688"/>
      <c r="I86" s="1688"/>
      <c r="J86" s="1689"/>
      <c r="K86" s="1695"/>
      <c r="L86" s="638" t="e">
        <f ca="1">SUM(L84:L85)</f>
        <v>#REF!</v>
      </c>
      <c r="M86" s="638" t="e">
        <f ca="1">SUM(M84:M85)</f>
        <v>#REF!</v>
      </c>
      <c r="N86" s="638" t="e">
        <f ca="1">SUM(N84:N85)</f>
        <v>#REF!</v>
      </c>
      <c r="O86" s="702"/>
    </row>
    <row r="87" spans="1:15" s="4" customFormat="1" ht="18" customHeight="1" x14ac:dyDescent="0.15">
      <c r="A87" s="1173"/>
      <c r="B87" s="455" t="s">
        <v>58</v>
      </c>
      <c r="C87" s="456" t="s">
        <v>31</v>
      </c>
      <c r="D87" s="1186" t="e">
        <f ca="1">INDIRECT($C87&amp;"!"&amp;"$F$41")</f>
        <v>#REF!</v>
      </c>
      <c r="E87" s="457" t="e">
        <f ca="1">INDIRECT($C87&amp;"!"&amp;"$F$44")</f>
        <v>#REF!</v>
      </c>
      <c r="F87" s="815" t="e">
        <f ca="1">INDIRECT($C87&amp;"!"&amp;"$F$42")</f>
        <v>#REF!</v>
      </c>
      <c r="G87" s="457" t="e">
        <f ca="1">INDIRECT($C87&amp;"!"&amp;"$F$45")</f>
        <v>#REF!</v>
      </c>
      <c r="H87" s="653" t="e">
        <f ca="1">INDIRECT($C87&amp;"!"&amp;"$F$48")</f>
        <v>#REF!</v>
      </c>
      <c r="I87" s="458" t="s">
        <v>227</v>
      </c>
      <c r="J87" s="652" t="e">
        <f ca="1">INDIRECT($C87&amp;"!"&amp;"$F$49")</f>
        <v>#REF!</v>
      </c>
      <c r="K87" s="583" t="s">
        <v>50</v>
      </c>
      <c r="L87" s="633" t="e">
        <f t="shared" ref="L87:L88" ca="1" si="111">INDIRECT($C87&amp;"!"&amp;"$F$33")*1</f>
        <v>#REF!</v>
      </c>
      <c r="M87" s="633" t="e">
        <f ca="1">INDIRECT($C87&amp;"!"&amp;"$F$34")</f>
        <v>#REF!</v>
      </c>
      <c r="N87" s="633" t="e">
        <f ca="1">INDIRECT($C87&amp;"!"&amp;"$F$37")</f>
        <v>#REF!</v>
      </c>
      <c r="O87" s="642" t="e">
        <f ca="1">INDIRECT($C87&amp;"!"&amp;"$F$38")</f>
        <v>#REF!</v>
      </c>
    </row>
    <row r="88" spans="1:15" s="4" customFormat="1" ht="27" customHeight="1" thickBot="1" x14ac:dyDescent="0.2">
      <c r="A88" s="1173"/>
      <c r="B88" s="449" t="s">
        <v>58</v>
      </c>
      <c r="C88" s="1171" t="s">
        <v>32</v>
      </c>
      <c r="D88" s="690" t="s">
        <v>531</v>
      </c>
      <c r="E88" s="691"/>
      <c r="F88" s="692"/>
      <c r="G88" s="593" t="e">
        <f ca="1">INDIRECT($C88&amp;"!"&amp;"$F$45")</f>
        <v>#REF!</v>
      </c>
      <c r="H88" s="468" t="e">
        <f ca="1">INDIRECT($C88&amp;"!"&amp;"$F$48")</f>
        <v>#REF!</v>
      </c>
      <c r="I88" s="469" t="s">
        <v>227</v>
      </c>
      <c r="J88" s="470" t="e">
        <f ca="1">INDIRECT($C88&amp;"!"&amp;"$F$49")</f>
        <v>#REF!</v>
      </c>
      <c r="K88" s="584" t="s">
        <v>50</v>
      </c>
      <c r="L88" s="471" t="e">
        <f t="shared" ca="1" si="111"/>
        <v>#REF!</v>
      </c>
      <c r="M88" s="471" t="e">
        <f ca="1">INDIRECT($C88&amp;"!"&amp;"$F$34")</f>
        <v>#REF!</v>
      </c>
      <c r="N88" s="471" t="e">
        <f ca="1">INDIRECT($C88&amp;"!"&amp;"$F$37")</f>
        <v>#REF!</v>
      </c>
      <c r="O88" s="472" t="e">
        <f ca="1">INDIRECT($C88&amp;"!"&amp;"$F$38")</f>
        <v>#REF!</v>
      </c>
    </row>
    <row r="89" spans="1:15" ht="16.5" customHeight="1" x14ac:dyDescent="0.15">
      <c r="A89" s="13"/>
      <c r="B89" s="61" t="s">
        <v>964</v>
      </c>
      <c r="C89" s="61"/>
      <c r="E89" s="19"/>
      <c r="F89" s="19"/>
      <c r="G89" s="316"/>
      <c r="H89" s="117"/>
      <c r="J89" s="408"/>
      <c r="K89" s="54"/>
      <c r="L89" s="55"/>
      <c r="M89" s="55"/>
      <c r="N89" s="55"/>
      <c r="O89" s="19"/>
    </row>
    <row r="90" spans="1:15" x14ac:dyDescent="0.15">
      <c r="B90" s="9"/>
      <c r="J90" s="408"/>
      <c r="K90" s="54"/>
      <c r="L90" s="55"/>
    </row>
    <row r="91" spans="1:15" x14ac:dyDescent="0.15">
      <c r="B91" s="9"/>
      <c r="H91" s="117"/>
      <c r="J91" s="408"/>
      <c r="K91" s="54"/>
      <c r="L91" s="55"/>
    </row>
  </sheetData>
  <mergeCells count="56">
    <mergeCell ref="B84:B86"/>
    <mergeCell ref="B65:B68"/>
    <mergeCell ref="B69:B71"/>
    <mergeCell ref="B80:B83"/>
    <mergeCell ref="C1:C2"/>
    <mergeCell ref="B37:B40"/>
    <mergeCell ref="B14:B20"/>
    <mergeCell ref="B58:B64"/>
    <mergeCell ref="B50:B57"/>
    <mergeCell ref="B45:B49"/>
    <mergeCell ref="B34:B36"/>
    <mergeCell ref="B41:B44"/>
    <mergeCell ref="A1:A2"/>
    <mergeCell ref="B1:B2"/>
    <mergeCell ref="B21:B25"/>
    <mergeCell ref="B28:B31"/>
    <mergeCell ref="B4:B13"/>
    <mergeCell ref="A8:A9"/>
    <mergeCell ref="D9:D12"/>
    <mergeCell ref="D4:D6"/>
    <mergeCell ref="E4:E6"/>
    <mergeCell ref="F5:F6"/>
    <mergeCell ref="M1:O1"/>
    <mergeCell ref="K1:K2"/>
    <mergeCell ref="D1:J1"/>
    <mergeCell ref="H2:J2"/>
    <mergeCell ref="D2:G2"/>
    <mergeCell ref="L1:L2"/>
    <mergeCell ref="K4:K13"/>
    <mergeCell ref="D13:J13"/>
    <mergeCell ref="K69:K71"/>
    <mergeCell ref="K80:K83"/>
    <mergeCell ref="K84:K86"/>
    <mergeCell ref="K65:K68"/>
    <mergeCell ref="D36:J36"/>
    <mergeCell ref="D40:J40"/>
    <mergeCell ref="D57:J57"/>
    <mergeCell ref="D49:J49"/>
    <mergeCell ref="D44:J44"/>
    <mergeCell ref="D64:J64"/>
    <mergeCell ref="D68:J68"/>
    <mergeCell ref="D71:J71"/>
    <mergeCell ref="D86:J86"/>
    <mergeCell ref="D83:J83"/>
    <mergeCell ref="D20:J20"/>
    <mergeCell ref="K41:K44"/>
    <mergeCell ref="K45:K49"/>
    <mergeCell ref="K50:K57"/>
    <mergeCell ref="K58:K64"/>
    <mergeCell ref="K14:K20"/>
    <mergeCell ref="K21:K25"/>
    <mergeCell ref="K28:K31"/>
    <mergeCell ref="K34:K36"/>
    <mergeCell ref="K37:K40"/>
    <mergeCell ref="D25:J25"/>
    <mergeCell ref="D31:J31"/>
  </mergeCells>
  <phoneticPr fontId="2"/>
  <conditionalFormatting sqref="E26:J26 D14:E17 D60:F60 H58:J63 G14:G19 D58:E59 D63:F63 D61:E62 E18:E19">
    <cfRule type="cellIs" dxfId="19" priority="9" stopIfTrue="1" operator="equal">
      <formula>0</formula>
    </cfRule>
  </conditionalFormatting>
  <conditionalFormatting sqref="D34:J35 D21:J24 D4:J4 D7:J9 F5:J5 G6:J6 E10:J12">
    <cfRule type="cellIs" dxfId="18" priority="10" stopIfTrue="1" operator="equal">
      <formula>0</formula>
    </cfRule>
  </conditionalFormatting>
  <conditionalFormatting sqref="H14:J19">
    <cfRule type="cellIs" dxfId="17" priority="8" stopIfTrue="1" operator="equal">
      <formula>0</formula>
    </cfRule>
  </conditionalFormatting>
  <conditionalFormatting sqref="F14:F17">
    <cfRule type="cellIs" dxfId="16" priority="7" stopIfTrue="1" operator="equal">
      <formula>0</formula>
    </cfRule>
  </conditionalFormatting>
  <conditionalFormatting sqref="F27">
    <cfRule type="cellIs" dxfId="15" priority="6" stopIfTrue="1" operator="equal">
      <formula>0</formula>
    </cfRule>
  </conditionalFormatting>
  <conditionalFormatting sqref="F45:F48 F41:F43 F18:F19">
    <cfRule type="cellIs" dxfId="14" priority="5" stopIfTrue="1" operator="equal">
      <formula>0</formula>
    </cfRule>
  </conditionalFormatting>
  <conditionalFormatting sqref="F78">
    <cfRule type="cellIs" dxfId="13" priority="4" stopIfTrue="1" operator="equal">
      <formula>0</formula>
    </cfRule>
  </conditionalFormatting>
  <conditionalFormatting sqref="F87 F84:F85 F80:F82 F73 F61:F62 F58:F59">
    <cfRule type="cellIs" dxfId="12" priority="3" stopIfTrue="1" operator="equal">
      <formula>0</formula>
    </cfRule>
  </conditionalFormatting>
  <conditionalFormatting sqref="F74">
    <cfRule type="cellIs" dxfId="11" priority="2" stopIfTrue="1" operator="equal">
      <formula>0</formula>
    </cfRule>
  </conditionalFormatting>
  <conditionalFormatting sqref="D26 D18:D19">
    <cfRule type="cellIs" dxfId="10" priority="1" stopIfTrue="1" operator="equal">
      <formula>0</formula>
    </cfRule>
  </conditionalFormatting>
  <printOptions horizontalCentered="1" verticalCentered="1"/>
  <pageMargins left="0.51181102362204722" right="0.23622047244094491" top="0.39370078740157483" bottom="0" header="0.19685039370078741" footer="0"/>
  <pageSetup paperSize="9" scale="51" orientation="portrait" r:id="rId1"/>
  <headerFooter alignWithMargins="0">
    <oddHeader>&amp;C&amp;"ＭＳ Ｐゴシック,太字"&amp;16&amp;A&amp;R&amp;9
公共図書館調査（２０２１年度）</oddHead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FF00"/>
    <pageSetUpPr fitToPage="1"/>
  </sheetPr>
  <dimension ref="A1:V91"/>
  <sheetViews>
    <sheetView zoomScale="85" zoomScaleNormal="85" workbookViewId="0">
      <selection activeCell="B1" sqref="B1:B2"/>
    </sheetView>
  </sheetViews>
  <sheetFormatPr defaultRowHeight="13.5" x14ac:dyDescent="0.15"/>
  <cols>
    <col min="1" max="1" width="2.75" style="5" customWidth="1"/>
    <col min="2" max="2" width="9.375" style="5" customWidth="1"/>
    <col min="3" max="3" width="5.5" style="9" customWidth="1"/>
    <col min="4" max="4" width="12.875" style="1099" customWidth="1"/>
    <col min="5" max="5" width="26.75" style="5" customWidth="1"/>
    <col min="6" max="6" width="23.625" style="1099" customWidth="1"/>
    <col min="7" max="7" width="29.125" style="7" customWidth="1"/>
    <col min="8" max="8" width="9" style="1491" hidden="1" customWidth="1"/>
    <col min="9" max="9" width="9.625" style="17" customWidth="1"/>
    <col min="10" max="10" width="2.5" style="53" customWidth="1"/>
    <col min="11" max="11" width="9.625" style="409" customWidth="1"/>
    <col min="12" max="12" width="8.375" style="40" bestFit="1" customWidth="1"/>
    <col min="13" max="13" width="4.625" style="12" customWidth="1"/>
    <col min="14" max="14" width="3.75" style="12" customWidth="1"/>
    <col min="15" max="15" width="6.75" style="12" customWidth="1"/>
    <col min="16" max="16" width="10.625" style="5" customWidth="1"/>
    <col min="17" max="16384" width="9" style="5"/>
  </cols>
  <sheetData>
    <row r="1" spans="1:22" s="7" customFormat="1" ht="18" customHeight="1" x14ac:dyDescent="0.15">
      <c r="A1" s="1729" t="s">
        <v>53</v>
      </c>
      <c r="B1" s="1730" t="s">
        <v>169</v>
      </c>
      <c r="C1" s="1741" t="s">
        <v>258</v>
      </c>
      <c r="D1" s="1715" t="s">
        <v>112</v>
      </c>
      <c r="E1" s="1715"/>
      <c r="F1" s="1715"/>
      <c r="G1" s="1715"/>
      <c r="H1" s="1715"/>
      <c r="I1" s="1715"/>
      <c r="J1" s="1719"/>
      <c r="K1" s="1719"/>
      <c r="L1" s="1810" t="s">
        <v>115</v>
      </c>
      <c r="M1" s="1724" t="s">
        <v>264</v>
      </c>
      <c r="N1" s="1715" t="s">
        <v>265</v>
      </c>
      <c r="O1" s="1715"/>
      <c r="P1" s="1716"/>
    </row>
    <row r="2" spans="1:22" s="7" customFormat="1" ht="18" customHeight="1" thickBot="1" x14ac:dyDescent="0.2">
      <c r="A2" s="1729"/>
      <c r="B2" s="1731"/>
      <c r="C2" s="1742"/>
      <c r="D2" s="1721" t="s">
        <v>113</v>
      </c>
      <c r="E2" s="1722"/>
      <c r="F2" s="1722"/>
      <c r="G2" s="1723"/>
      <c r="H2" s="1492" t="s">
        <v>977</v>
      </c>
      <c r="I2" s="1720" t="s">
        <v>114</v>
      </c>
      <c r="J2" s="1720"/>
      <c r="K2" s="1720"/>
      <c r="L2" s="1811"/>
      <c r="M2" s="1725"/>
      <c r="N2" s="175" t="s">
        <v>273</v>
      </c>
      <c r="O2" s="175" t="s">
        <v>110</v>
      </c>
      <c r="P2" s="182" t="s">
        <v>127</v>
      </c>
    </row>
    <row r="3" spans="1:22" s="4" customFormat="1" ht="18" customHeight="1" x14ac:dyDescent="0.15">
      <c r="A3" s="684"/>
      <c r="B3" s="1196" t="s">
        <v>66</v>
      </c>
      <c r="C3" s="831" t="s">
        <v>33</v>
      </c>
      <c r="D3" s="1453" t="s">
        <v>635</v>
      </c>
      <c r="E3" s="1430" t="s">
        <v>1074</v>
      </c>
      <c r="F3" s="1434" t="s">
        <v>1457</v>
      </c>
      <c r="G3" s="1200" t="s">
        <v>1075</v>
      </c>
      <c r="H3" s="1465" t="s">
        <v>638</v>
      </c>
      <c r="I3" s="1431" t="s">
        <v>1076</v>
      </c>
      <c r="J3" s="1202" t="s">
        <v>241</v>
      </c>
      <c r="K3" s="1203" t="s">
        <v>1077</v>
      </c>
      <c r="L3" s="1204">
        <v>1879280</v>
      </c>
      <c r="M3" s="1205" t="s">
        <v>50</v>
      </c>
      <c r="N3" s="1206" t="s">
        <v>117</v>
      </c>
      <c r="O3" s="1206" t="s">
        <v>117</v>
      </c>
      <c r="P3" s="1432" t="s">
        <v>117</v>
      </c>
    </row>
    <row r="4" spans="1:22" s="4" customFormat="1" ht="18" customHeight="1" x14ac:dyDescent="0.15">
      <c r="A4" s="684"/>
      <c r="B4" s="1733" t="s">
        <v>67</v>
      </c>
      <c r="C4" s="1187" t="s">
        <v>37</v>
      </c>
      <c r="D4" s="1812" t="s">
        <v>635</v>
      </c>
      <c r="E4" s="1710" t="s">
        <v>1074</v>
      </c>
      <c r="F4" s="1435" t="s">
        <v>117</v>
      </c>
      <c r="G4" s="1189" t="s">
        <v>117</v>
      </c>
      <c r="H4" s="1466" t="s">
        <v>638</v>
      </c>
      <c r="I4" s="1190" t="s">
        <v>1078</v>
      </c>
      <c r="J4" s="1191" t="s">
        <v>241</v>
      </c>
      <c r="K4" s="1192" t="s">
        <v>1079</v>
      </c>
      <c r="L4" s="1726">
        <v>704487</v>
      </c>
      <c r="M4" s="1194">
        <v>36</v>
      </c>
      <c r="N4" s="1194">
        <v>4</v>
      </c>
      <c r="O4" s="1194">
        <v>181</v>
      </c>
      <c r="P4" s="1195" t="s">
        <v>654</v>
      </c>
      <c r="U4" s="4">
        <v>217.75</v>
      </c>
      <c r="V4" s="395" t="e">
        <v>#VALUE!</v>
      </c>
    </row>
    <row r="5" spans="1:22" s="4" customFormat="1" ht="18" customHeight="1" x14ac:dyDescent="0.15">
      <c r="A5" s="684"/>
      <c r="B5" s="1733"/>
      <c r="C5" s="165" t="s">
        <v>222</v>
      </c>
      <c r="D5" s="1813"/>
      <c r="E5" s="1711"/>
      <c r="F5" s="1817" t="s">
        <v>641</v>
      </c>
      <c r="G5" s="1821" t="s">
        <v>1080</v>
      </c>
      <c r="H5" s="1467" t="s">
        <v>642</v>
      </c>
      <c r="I5" s="159" t="s">
        <v>1078</v>
      </c>
      <c r="J5" s="160" t="s">
        <v>241</v>
      </c>
      <c r="K5" s="183" t="s">
        <v>1081</v>
      </c>
      <c r="L5" s="1727"/>
      <c r="M5" s="353">
        <v>0</v>
      </c>
      <c r="N5" s="1828" t="s">
        <v>1457</v>
      </c>
      <c r="O5" s="1828" t="s">
        <v>1457</v>
      </c>
      <c r="P5" s="1831" t="s">
        <v>117</v>
      </c>
      <c r="U5" s="4" t="e">
        <v>#VALUE!</v>
      </c>
      <c r="V5" s="395" t="e">
        <v>#VALUE!</v>
      </c>
    </row>
    <row r="6" spans="1:22" s="4" customFormat="1" ht="18" customHeight="1" x14ac:dyDescent="0.15">
      <c r="A6" s="684"/>
      <c r="B6" s="1733"/>
      <c r="C6" s="165" t="s">
        <v>41</v>
      </c>
      <c r="D6" s="1814"/>
      <c r="E6" s="1712"/>
      <c r="F6" s="1818"/>
      <c r="G6" s="1822"/>
      <c r="H6" s="1467" t="s">
        <v>642</v>
      </c>
      <c r="I6" s="1762" t="s">
        <v>1078</v>
      </c>
      <c r="J6" s="1768" t="s">
        <v>241</v>
      </c>
      <c r="K6" s="1765" t="s">
        <v>1079</v>
      </c>
      <c r="L6" s="1727"/>
      <c r="M6" s="353">
        <v>0</v>
      </c>
      <c r="N6" s="1829"/>
      <c r="O6" s="1829"/>
      <c r="P6" s="1832"/>
      <c r="U6" s="4" t="e">
        <v>#VALUE!</v>
      </c>
      <c r="V6" s="395" t="e">
        <v>#VALUE!</v>
      </c>
    </row>
    <row r="7" spans="1:22" s="4" customFormat="1" ht="21" customHeight="1" x14ac:dyDescent="0.15">
      <c r="A7" s="684"/>
      <c r="B7" s="1733"/>
      <c r="C7" s="165" t="s">
        <v>38</v>
      </c>
      <c r="D7" s="1454" t="s">
        <v>644</v>
      </c>
      <c r="E7" s="110" t="s">
        <v>1082</v>
      </c>
      <c r="F7" s="1437" t="s">
        <v>117</v>
      </c>
      <c r="G7" s="1617" t="s">
        <v>1083</v>
      </c>
      <c r="H7" s="1467" t="s">
        <v>444</v>
      </c>
      <c r="I7" s="1763"/>
      <c r="J7" s="1769"/>
      <c r="K7" s="1766"/>
      <c r="L7" s="1727"/>
      <c r="M7" s="353">
        <v>0</v>
      </c>
      <c r="N7" s="1829"/>
      <c r="O7" s="1829"/>
      <c r="P7" s="1832"/>
    </row>
    <row r="8" spans="1:22" s="4" customFormat="1" ht="21" customHeight="1" x14ac:dyDescent="0.15">
      <c r="A8" s="1736"/>
      <c r="B8" s="1733"/>
      <c r="C8" s="165" t="s">
        <v>39</v>
      </c>
      <c r="D8" s="1454" t="s">
        <v>1084</v>
      </c>
      <c r="E8" s="1815" t="s">
        <v>1074</v>
      </c>
      <c r="F8" s="1817" t="s">
        <v>641</v>
      </c>
      <c r="G8" s="1618" t="s">
        <v>1085</v>
      </c>
      <c r="H8" s="1467" t="s">
        <v>444</v>
      </c>
      <c r="I8" s="1763"/>
      <c r="J8" s="1769"/>
      <c r="K8" s="1766"/>
      <c r="L8" s="1727"/>
      <c r="M8" s="1429">
        <v>0</v>
      </c>
      <c r="N8" s="1829"/>
      <c r="O8" s="1829"/>
      <c r="P8" s="1832"/>
    </row>
    <row r="9" spans="1:22" s="4" customFormat="1" ht="18" customHeight="1" x14ac:dyDescent="0.15">
      <c r="A9" s="1736"/>
      <c r="B9" s="1733"/>
      <c r="C9" s="165" t="s">
        <v>201</v>
      </c>
      <c r="D9" s="1788" t="s">
        <v>635</v>
      </c>
      <c r="E9" s="1711"/>
      <c r="F9" s="1819"/>
      <c r="G9" s="1821" t="s">
        <v>1080</v>
      </c>
      <c r="H9" s="1467" t="s">
        <v>444</v>
      </c>
      <c r="I9" s="1763"/>
      <c r="J9" s="1769"/>
      <c r="K9" s="1766"/>
      <c r="L9" s="1727"/>
      <c r="M9" s="353">
        <v>0</v>
      </c>
      <c r="N9" s="1829"/>
      <c r="O9" s="1829"/>
      <c r="P9" s="1832"/>
    </row>
    <row r="10" spans="1:22" s="4" customFormat="1" ht="18" customHeight="1" x14ac:dyDescent="0.15">
      <c r="A10" s="684"/>
      <c r="B10" s="1733"/>
      <c r="C10" s="165" t="s">
        <v>43</v>
      </c>
      <c r="D10" s="1789"/>
      <c r="E10" s="1711"/>
      <c r="F10" s="1819"/>
      <c r="G10" s="1823"/>
      <c r="H10" s="1467" t="s">
        <v>444</v>
      </c>
      <c r="I10" s="1763"/>
      <c r="J10" s="1769"/>
      <c r="K10" s="1766"/>
      <c r="L10" s="1727"/>
      <c r="M10" s="353">
        <v>0</v>
      </c>
      <c r="N10" s="1829"/>
      <c r="O10" s="1829"/>
      <c r="P10" s="1832"/>
    </row>
    <row r="11" spans="1:22" s="4" customFormat="1" ht="18" customHeight="1" x14ac:dyDescent="0.15">
      <c r="A11" s="684"/>
      <c r="B11" s="1733"/>
      <c r="C11" s="165" t="s">
        <v>295</v>
      </c>
      <c r="D11" s="1789"/>
      <c r="E11" s="1711"/>
      <c r="F11" s="1819"/>
      <c r="G11" s="1823"/>
      <c r="H11" s="1467" t="s">
        <v>444</v>
      </c>
      <c r="I11" s="1764"/>
      <c r="J11" s="1770"/>
      <c r="K11" s="1767"/>
      <c r="L11" s="1727"/>
      <c r="M11" s="353">
        <v>0</v>
      </c>
      <c r="N11" s="1829"/>
      <c r="O11" s="1829"/>
      <c r="P11" s="1832"/>
    </row>
    <row r="12" spans="1:22" s="4" customFormat="1" ht="18" customHeight="1" x14ac:dyDescent="0.15">
      <c r="A12" s="684"/>
      <c r="B12" s="1733"/>
      <c r="C12" s="166" t="s">
        <v>42</v>
      </c>
      <c r="D12" s="1790"/>
      <c r="E12" s="1816"/>
      <c r="F12" s="1820"/>
      <c r="G12" s="1824"/>
      <c r="H12" s="1468" t="s">
        <v>444</v>
      </c>
      <c r="I12" s="697" t="s">
        <v>1076</v>
      </c>
      <c r="J12" s="179" t="s">
        <v>241</v>
      </c>
      <c r="K12" s="698" t="s">
        <v>1086</v>
      </c>
      <c r="L12" s="1727"/>
      <c r="M12" s="306">
        <v>0</v>
      </c>
      <c r="N12" s="1830"/>
      <c r="O12" s="1830"/>
      <c r="P12" s="1833"/>
    </row>
    <row r="13" spans="1:22" s="4" customFormat="1" ht="18" customHeight="1" x14ac:dyDescent="0.15">
      <c r="A13" s="684"/>
      <c r="B13" s="1733"/>
      <c r="C13" s="227" t="s">
        <v>251</v>
      </c>
      <c r="D13" s="1825"/>
      <c r="E13" s="1826"/>
      <c r="F13" s="1826"/>
      <c r="G13" s="1826"/>
      <c r="H13" s="1826"/>
      <c r="I13" s="1826"/>
      <c r="J13" s="1826"/>
      <c r="K13" s="1827"/>
      <c r="L13" s="1728"/>
      <c r="M13" s="640">
        <v>36</v>
      </c>
      <c r="N13" s="640">
        <f>SUM(N4:N12)</f>
        <v>4</v>
      </c>
      <c r="O13" s="640">
        <f>SUM(O4:O12)</f>
        <v>181</v>
      </c>
      <c r="P13" s="305"/>
    </row>
    <row r="14" spans="1:22" s="4" customFormat="1" ht="18" customHeight="1" x14ac:dyDescent="0.15">
      <c r="A14" s="684"/>
      <c r="B14" s="1734" t="s">
        <v>68</v>
      </c>
      <c r="C14" s="229" t="s">
        <v>203</v>
      </c>
      <c r="D14" s="1792" t="s">
        <v>117</v>
      </c>
      <c r="E14" s="1744" t="s">
        <v>1074</v>
      </c>
      <c r="F14" s="1795" t="s">
        <v>1087</v>
      </c>
      <c r="G14" s="1758" t="s">
        <v>117</v>
      </c>
      <c r="H14" s="1469" t="s">
        <v>638</v>
      </c>
      <c r="I14" s="1801" t="s">
        <v>1076</v>
      </c>
      <c r="J14" s="1865" t="s">
        <v>241</v>
      </c>
      <c r="K14" s="1862" t="s">
        <v>1077</v>
      </c>
      <c r="L14" s="1681">
        <v>479861</v>
      </c>
      <c r="M14" s="231">
        <v>26</v>
      </c>
      <c r="N14" s="231">
        <v>3</v>
      </c>
      <c r="O14" s="231">
        <v>73</v>
      </c>
      <c r="P14" s="253" t="s">
        <v>654</v>
      </c>
    </row>
    <row r="15" spans="1:22" s="4" customFormat="1" ht="18" customHeight="1" x14ac:dyDescent="0.15">
      <c r="A15" s="684"/>
      <c r="B15" s="1735"/>
      <c r="C15" s="167" t="s">
        <v>223</v>
      </c>
      <c r="D15" s="1793"/>
      <c r="E15" s="1745"/>
      <c r="F15" s="1796"/>
      <c r="G15" s="1800"/>
      <c r="H15" s="1470" t="s">
        <v>638</v>
      </c>
      <c r="I15" s="1802"/>
      <c r="J15" s="1866"/>
      <c r="K15" s="1863"/>
      <c r="L15" s="1682"/>
      <c r="M15" s="170">
        <v>0</v>
      </c>
      <c r="N15" s="1858" t="s">
        <v>1457</v>
      </c>
      <c r="O15" s="1858" t="s">
        <v>1457</v>
      </c>
      <c r="P15" s="1848" t="s">
        <v>1457</v>
      </c>
    </row>
    <row r="16" spans="1:22" s="4" customFormat="1" ht="18" customHeight="1" x14ac:dyDescent="0.15">
      <c r="A16" s="684"/>
      <c r="B16" s="1735"/>
      <c r="C16" s="167" t="s">
        <v>284</v>
      </c>
      <c r="D16" s="1793"/>
      <c r="E16" s="1745"/>
      <c r="F16" s="1796"/>
      <c r="G16" s="1800"/>
      <c r="H16" s="1470" t="s">
        <v>638</v>
      </c>
      <c r="I16" s="1802"/>
      <c r="J16" s="1866"/>
      <c r="K16" s="1863"/>
      <c r="L16" s="1682"/>
      <c r="M16" s="170">
        <v>0</v>
      </c>
      <c r="N16" s="1868"/>
      <c r="O16" s="1868"/>
      <c r="P16" s="1849"/>
    </row>
    <row r="17" spans="1:16" s="4" customFormat="1" ht="18" customHeight="1" x14ac:dyDescent="0.15">
      <c r="A17" s="684"/>
      <c r="B17" s="1735"/>
      <c r="C17" s="167" t="s">
        <v>204</v>
      </c>
      <c r="D17" s="1794"/>
      <c r="E17" s="1745"/>
      <c r="F17" s="1797"/>
      <c r="G17" s="1800"/>
      <c r="H17" s="1470" t="s">
        <v>638</v>
      </c>
      <c r="I17" s="1803"/>
      <c r="J17" s="1867"/>
      <c r="K17" s="1864"/>
      <c r="L17" s="1682"/>
      <c r="M17" s="170">
        <v>0</v>
      </c>
      <c r="N17" s="1868"/>
      <c r="O17" s="1868"/>
      <c r="P17" s="1849"/>
    </row>
    <row r="18" spans="1:16" s="4" customFormat="1" ht="18" customHeight="1" x14ac:dyDescent="0.15">
      <c r="A18" s="684"/>
      <c r="B18" s="1735"/>
      <c r="C18" s="167" t="s">
        <v>252</v>
      </c>
      <c r="D18" s="1791" t="s">
        <v>635</v>
      </c>
      <c r="E18" s="1745"/>
      <c r="F18" s="1798" t="s">
        <v>1088</v>
      </c>
      <c r="G18" s="1800"/>
      <c r="H18" s="1470" t="s">
        <v>638</v>
      </c>
      <c r="I18" s="1806" t="s">
        <v>1078</v>
      </c>
      <c r="J18" s="1804" t="s">
        <v>241</v>
      </c>
      <c r="K18" s="1808" t="s">
        <v>1079</v>
      </c>
      <c r="L18" s="1682"/>
      <c r="M18" s="170">
        <v>0</v>
      </c>
      <c r="N18" s="1868"/>
      <c r="O18" s="1868"/>
      <c r="P18" s="1849"/>
    </row>
    <row r="19" spans="1:16" s="4" customFormat="1" ht="18" customHeight="1" x14ac:dyDescent="0.15">
      <c r="A19" s="684"/>
      <c r="B19" s="1735"/>
      <c r="C19" s="177" t="s">
        <v>253</v>
      </c>
      <c r="D19" s="1761"/>
      <c r="E19" s="1746"/>
      <c r="F19" s="1799"/>
      <c r="G19" s="1759"/>
      <c r="H19" s="1471" t="s">
        <v>638</v>
      </c>
      <c r="I19" s="1807"/>
      <c r="J19" s="1805"/>
      <c r="K19" s="1809"/>
      <c r="L19" s="1682"/>
      <c r="M19" s="715">
        <v>0</v>
      </c>
      <c r="N19" s="1859"/>
      <c r="O19" s="1859"/>
      <c r="P19" s="1850"/>
    </row>
    <row r="20" spans="1:16" s="4" customFormat="1" ht="18" customHeight="1" x14ac:dyDescent="0.15">
      <c r="A20" s="684"/>
      <c r="B20" s="1735"/>
      <c r="C20" s="228" t="s">
        <v>251</v>
      </c>
      <c r="D20" s="1675"/>
      <c r="E20" s="1676"/>
      <c r="F20" s="1676"/>
      <c r="G20" s="1676"/>
      <c r="H20" s="1676"/>
      <c r="I20" s="1676"/>
      <c r="J20" s="1676"/>
      <c r="K20" s="1677"/>
      <c r="L20" s="1683"/>
      <c r="M20" s="638">
        <v>26</v>
      </c>
      <c r="N20" s="638">
        <f>SUM(N14:N19)</f>
        <v>3</v>
      </c>
      <c r="O20" s="638">
        <f>SUM(O14:O19)</f>
        <v>73</v>
      </c>
      <c r="P20" s="702"/>
    </row>
    <row r="21" spans="1:16" s="4" customFormat="1" ht="27" customHeight="1" x14ac:dyDescent="0.15">
      <c r="A21" s="684"/>
      <c r="B21" s="1732" t="s">
        <v>69</v>
      </c>
      <c r="C21" s="232" t="s">
        <v>90</v>
      </c>
      <c r="D21" s="1439" t="s">
        <v>117</v>
      </c>
      <c r="E21" s="547" t="s">
        <v>1089</v>
      </c>
      <c r="F21" s="1782" t="s">
        <v>661</v>
      </c>
      <c r="G21" s="595" t="s">
        <v>662</v>
      </c>
      <c r="H21" s="1472" t="s">
        <v>638</v>
      </c>
      <c r="I21" s="235" t="s">
        <v>1078</v>
      </c>
      <c r="J21" s="236" t="s">
        <v>227</v>
      </c>
      <c r="K21" s="405" t="s">
        <v>1077</v>
      </c>
      <c r="L21" s="1678">
        <v>98811</v>
      </c>
      <c r="M21" s="237">
        <v>0</v>
      </c>
      <c r="N21" s="237">
        <v>1</v>
      </c>
      <c r="O21" s="237">
        <v>36</v>
      </c>
      <c r="P21" s="252" t="s">
        <v>654</v>
      </c>
    </row>
    <row r="22" spans="1:16" s="4" customFormat="1" ht="18" customHeight="1" x14ac:dyDescent="0.15">
      <c r="A22" s="684"/>
      <c r="B22" s="1733"/>
      <c r="C22" s="165" t="s">
        <v>44</v>
      </c>
      <c r="D22" s="1788" t="s">
        <v>635</v>
      </c>
      <c r="E22" s="1785" t="s">
        <v>1074</v>
      </c>
      <c r="F22" s="1783"/>
      <c r="G22" s="1779" t="s">
        <v>664</v>
      </c>
      <c r="H22" s="1473" t="s">
        <v>638</v>
      </c>
      <c r="I22" s="1776" t="s">
        <v>1078</v>
      </c>
      <c r="J22" s="1771" t="s">
        <v>227</v>
      </c>
      <c r="K22" s="1773" t="s">
        <v>1079</v>
      </c>
      <c r="L22" s="1679"/>
      <c r="M22" s="171">
        <v>0</v>
      </c>
      <c r="N22" s="1869" t="s">
        <v>1457</v>
      </c>
      <c r="O22" s="1869" t="s">
        <v>1457</v>
      </c>
      <c r="P22" s="1831" t="s">
        <v>1457</v>
      </c>
    </row>
    <row r="23" spans="1:16" s="4" customFormat="1" ht="18" customHeight="1" x14ac:dyDescent="0.15">
      <c r="A23" s="684"/>
      <c r="B23" s="1733"/>
      <c r="C23" s="165" t="s">
        <v>45</v>
      </c>
      <c r="D23" s="1789"/>
      <c r="E23" s="1786"/>
      <c r="F23" s="1783"/>
      <c r="G23" s="1780"/>
      <c r="H23" s="1473" t="s">
        <v>638</v>
      </c>
      <c r="I23" s="1777"/>
      <c r="J23" s="1772"/>
      <c r="K23" s="1774"/>
      <c r="L23" s="1679"/>
      <c r="M23" s="171">
        <v>0</v>
      </c>
      <c r="N23" s="1870"/>
      <c r="O23" s="1870"/>
      <c r="P23" s="1832"/>
    </row>
    <row r="24" spans="1:16" s="4" customFormat="1" ht="18" customHeight="1" x14ac:dyDescent="0.15">
      <c r="A24" s="684"/>
      <c r="B24" s="1733"/>
      <c r="C24" s="178" t="s">
        <v>46</v>
      </c>
      <c r="D24" s="1790"/>
      <c r="E24" s="1787"/>
      <c r="F24" s="1784"/>
      <c r="G24" s="1781"/>
      <c r="H24" s="1474" t="s">
        <v>638</v>
      </c>
      <c r="I24" s="1778"/>
      <c r="J24" s="1757"/>
      <c r="K24" s="1775"/>
      <c r="L24" s="1679"/>
      <c r="M24" s="723">
        <v>0</v>
      </c>
      <c r="N24" s="1871"/>
      <c r="O24" s="1871"/>
      <c r="P24" s="1833"/>
    </row>
    <row r="25" spans="1:16" s="4" customFormat="1" ht="18" customHeight="1" x14ac:dyDescent="0.15">
      <c r="A25" s="684"/>
      <c r="B25" s="1733"/>
      <c r="C25" s="227" t="s">
        <v>251</v>
      </c>
      <c r="D25" s="1837"/>
      <c r="E25" s="1838"/>
      <c r="F25" s="1838"/>
      <c r="G25" s="1838"/>
      <c r="H25" s="1838"/>
      <c r="I25" s="1838"/>
      <c r="J25" s="1838"/>
      <c r="K25" s="1839"/>
      <c r="L25" s="1680"/>
      <c r="M25" s="640">
        <v>0</v>
      </c>
      <c r="N25" s="640">
        <f>SUM(N21:N24)</f>
        <v>1</v>
      </c>
      <c r="O25" s="640">
        <f>SUM(O21:O24)</f>
        <v>36</v>
      </c>
      <c r="P25" s="305"/>
    </row>
    <row r="26" spans="1:16" s="4" customFormat="1" ht="27" customHeight="1" x14ac:dyDescent="0.15">
      <c r="A26" s="684"/>
      <c r="B26" s="681" t="s">
        <v>70</v>
      </c>
      <c r="C26" s="228" t="s">
        <v>207</v>
      </c>
      <c r="D26" s="1455" t="s">
        <v>635</v>
      </c>
      <c r="E26" s="651" t="s">
        <v>1074</v>
      </c>
      <c r="F26" s="251" t="s">
        <v>117</v>
      </c>
      <c r="G26" s="465" t="s">
        <v>1090</v>
      </c>
      <c r="H26" s="1475" t="s">
        <v>638</v>
      </c>
      <c r="I26" s="648" t="s">
        <v>1076</v>
      </c>
      <c r="J26" s="646" t="s">
        <v>227</v>
      </c>
      <c r="K26" s="643" t="s">
        <v>1091</v>
      </c>
      <c r="L26" s="581">
        <v>56799</v>
      </c>
      <c r="M26" s="238">
        <v>8</v>
      </c>
      <c r="N26" s="238">
        <v>1</v>
      </c>
      <c r="O26" s="238">
        <v>11</v>
      </c>
      <c r="P26" s="254" t="s">
        <v>654</v>
      </c>
    </row>
    <row r="27" spans="1:16" s="4" customFormat="1" ht="18" customHeight="1" x14ac:dyDescent="0.15">
      <c r="A27" s="684"/>
      <c r="B27" s="682" t="s">
        <v>71</v>
      </c>
      <c r="C27" s="227" t="s">
        <v>208</v>
      </c>
      <c r="D27" s="239" t="s">
        <v>117</v>
      </c>
      <c r="E27" s="239" t="s">
        <v>1074</v>
      </c>
      <c r="F27" s="1436" t="s">
        <v>676</v>
      </c>
      <c r="G27" s="592" t="s">
        <v>117</v>
      </c>
      <c r="H27" s="1476" t="s">
        <v>638</v>
      </c>
      <c r="I27" s="241" t="s">
        <v>1092</v>
      </c>
      <c r="J27" s="242" t="s">
        <v>227</v>
      </c>
      <c r="K27" s="393" t="s">
        <v>1077</v>
      </c>
      <c r="L27" s="649">
        <v>46270</v>
      </c>
      <c r="M27" s="243">
        <v>0</v>
      </c>
      <c r="N27" s="243">
        <v>1</v>
      </c>
      <c r="O27" s="243">
        <v>27</v>
      </c>
      <c r="P27" s="255" t="s">
        <v>654</v>
      </c>
    </row>
    <row r="28" spans="1:16" s="4" customFormat="1" ht="18" customHeight="1" x14ac:dyDescent="0.15">
      <c r="A28" s="684"/>
      <c r="B28" s="1734" t="s">
        <v>72</v>
      </c>
      <c r="C28" s="229" t="s">
        <v>209</v>
      </c>
      <c r="D28" s="1760" t="s">
        <v>635</v>
      </c>
      <c r="E28" s="1747" t="s">
        <v>1074</v>
      </c>
      <c r="F28" s="1842" t="s">
        <v>117</v>
      </c>
      <c r="G28" s="1758" t="s">
        <v>117</v>
      </c>
      <c r="H28" s="1469" t="s">
        <v>642</v>
      </c>
      <c r="I28" s="1840" t="s">
        <v>1078</v>
      </c>
      <c r="J28" s="1846" t="s">
        <v>227</v>
      </c>
      <c r="K28" s="1844" t="s">
        <v>1079</v>
      </c>
      <c r="L28" s="1681">
        <v>38818</v>
      </c>
      <c r="M28" s="231">
        <v>1</v>
      </c>
      <c r="N28" s="231">
        <v>1</v>
      </c>
      <c r="O28" s="231">
        <v>60</v>
      </c>
      <c r="P28" s="253" t="s">
        <v>654</v>
      </c>
    </row>
    <row r="29" spans="1:16" s="4" customFormat="1" ht="18" customHeight="1" x14ac:dyDescent="0.15">
      <c r="A29" s="684"/>
      <c r="B29" s="1735"/>
      <c r="C29" s="167" t="s">
        <v>47</v>
      </c>
      <c r="D29" s="1872"/>
      <c r="E29" s="1748"/>
      <c r="F29" s="1857"/>
      <c r="G29" s="1800"/>
      <c r="H29" s="1470" t="s">
        <v>642</v>
      </c>
      <c r="I29" s="1841"/>
      <c r="J29" s="1861"/>
      <c r="K29" s="1860"/>
      <c r="L29" s="1682"/>
      <c r="M29" s="170">
        <v>0</v>
      </c>
      <c r="N29" s="1858" t="s">
        <v>1457</v>
      </c>
      <c r="O29" s="1858" t="s">
        <v>1457</v>
      </c>
      <c r="P29" s="1848" t="s">
        <v>117</v>
      </c>
    </row>
    <row r="30" spans="1:16" s="4" customFormat="1" ht="18" customHeight="1" x14ac:dyDescent="0.15">
      <c r="A30" s="684"/>
      <c r="B30" s="1735"/>
      <c r="C30" s="177" t="s">
        <v>121</v>
      </c>
      <c r="D30" s="1761"/>
      <c r="E30" s="1749"/>
      <c r="F30" s="1843"/>
      <c r="G30" s="1759"/>
      <c r="H30" s="1471" t="s">
        <v>642</v>
      </c>
      <c r="I30" s="731" t="s">
        <v>1078</v>
      </c>
      <c r="J30" s="732" t="s">
        <v>227</v>
      </c>
      <c r="K30" s="733" t="s">
        <v>1086</v>
      </c>
      <c r="L30" s="1682"/>
      <c r="M30" s="715">
        <v>0</v>
      </c>
      <c r="N30" s="1859"/>
      <c r="O30" s="1859"/>
      <c r="P30" s="1850"/>
    </row>
    <row r="31" spans="1:16" s="4" customFormat="1" ht="18" customHeight="1" x14ac:dyDescent="0.15">
      <c r="A31" s="684"/>
      <c r="B31" s="1735"/>
      <c r="C31" s="228" t="s">
        <v>251</v>
      </c>
      <c r="D31" s="1687"/>
      <c r="E31" s="1688"/>
      <c r="F31" s="1688"/>
      <c r="G31" s="1688"/>
      <c r="H31" s="1688"/>
      <c r="I31" s="1688"/>
      <c r="J31" s="1688"/>
      <c r="K31" s="1689"/>
      <c r="L31" s="1683"/>
      <c r="M31" s="638">
        <v>1</v>
      </c>
      <c r="N31" s="638">
        <f>SUM(N28:N30)</f>
        <v>1</v>
      </c>
      <c r="O31" s="638">
        <f>SUM(O28:O30)</f>
        <v>60</v>
      </c>
      <c r="P31" s="702"/>
    </row>
    <row r="32" spans="1:16" s="4" customFormat="1" ht="27" customHeight="1" x14ac:dyDescent="0.15">
      <c r="A32" s="684"/>
      <c r="B32" s="682" t="s">
        <v>73</v>
      </c>
      <c r="C32" s="227" t="s">
        <v>210</v>
      </c>
      <c r="D32" s="1457" t="s">
        <v>635</v>
      </c>
      <c r="E32" s="245" t="s">
        <v>1074</v>
      </c>
      <c r="F32" s="1438" t="s">
        <v>117</v>
      </c>
      <c r="G32" s="594" t="s">
        <v>117</v>
      </c>
      <c r="H32" s="1477" t="s">
        <v>444</v>
      </c>
      <c r="I32" s="246" t="s">
        <v>1076</v>
      </c>
      <c r="J32" s="242" t="s">
        <v>227</v>
      </c>
      <c r="K32" s="393" t="s">
        <v>1079</v>
      </c>
      <c r="L32" s="649">
        <v>69837</v>
      </c>
      <c r="M32" s="639">
        <v>3</v>
      </c>
      <c r="N32" s="639">
        <v>1</v>
      </c>
      <c r="O32" s="639">
        <v>37</v>
      </c>
      <c r="P32" s="637" t="s">
        <v>654</v>
      </c>
    </row>
    <row r="33" spans="1:16" s="4" customFormat="1" ht="18" customHeight="1" x14ac:dyDescent="0.15">
      <c r="A33" s="684"/>
      <c r="B33" s="683" t="s">
        <v>74</v>
      </c>
      <c r="C33" s="229" t="s">
        <v>211</v>
      </c>
      <c r="D33" s="466" t="s">
        <v>117</v>
      </c>
      <c r="E33" s="244" t="s">
        <v>692</v>
      </c>
      <c r="F33" s="735" t="s">
        <v>117</v>
      </c>
      <c r="G33" s="1446" t="s">
        <v>117</v>
      </c>
      <c r="H33" s="1469" t="s">
        <v>638</v>
      </c>
      <c r="I33" s="578" t="s">
        <v>1076</v>
      </c>
      <c r="J33" s="230" t="s">
        <v>227</v>
      </c>
      <c r="K33" s="579" t="s">
        <v>1091</v>
      </c>
      <c r="L33" s="647">
        <v>28466</v>
      </c>
      <c r="M33" s="250">
        <v>0</v>
      </c>
      <c r="N33" s="250">
        <v>1</v>
      </c>
      <c r="O33" s="250">
        <v>32</v>
      </c>
      <c r="P33" s="256" t="s">
        <v>691</v>
      </c>
    </row>
    <row r="34" spans="1:16" s="4" customFormat="1" ht="19.5" customHeight="1" x14ac:dyDescent="0.15">
      <c r="A34" s="684"/>
      <c r="B34" s="1732" t="s">
        <v>75</v>
      </c>
      <c r="C34" s="232" t="s">
        <v>212</v>
      </c>
      <c r="D34" s="1458" t="s">
        <v>635</v>
      </c>
      <c r="E34" s="1750" t="s">
        <v>1074</v>
      </c>
      <c r="F34" s="1752" t="s">
        <v>117</v>
      </c>
      <c r="G34" s="329" t="s">
        <v>1093</v>
      </c>
      <c r="H34" s="1478" t="s">
        <v>638</v>
      </c>
      <c r="I34" s="1754" t="s">
        <v>1076</v>
      </c>
      <c r="J34" s="1756" t="s">
        <v>227</v>
      </c>
      <c r="K34" s="1851" t="s">
        <v>1077</v>
      </c>
      <c r="L34" s="1678">
        <v>27833</v>
      </c>
      <c r="M34" s="234">
        <v>3</v>
      </c>
      <c r="N34" s="234">
        <v>1</v>
      </c>
      <c r="O34" s="234">
        <v>31</v>
      </c>
      <c r="P34" s="257" t="s">
        <v>1094</v>
      </c>
    </row>
    <row r="35" spans="1:16" s="4" customFormat="1" ht="18" customHeight="1" x14ac:dyDescent="0.15">
      <c r="A35" s="684"/>
      <c r="B35" s="1733"/>
      <c r="C35" s="178" t="s">
        <v>34</v>
      </c>
      <c r="D35" s="1440" t="s">
        <v>117</v>
      </c>
      <c r="E35" s="1751"/>
      <c r="F35" s="1753"/>
      <c r="G35" s="696" t="s">
        <v>117</v>
      </c>
      <c r="H35" s="1468" t="s">
        <v>638</v>
      </c>
      <c r="I35" s="1755"/>
      <c r="J35" s="1757"/>
      <c r="K35" s="1775"/>
      <c r="L35" s="1679"/>
      <c r="M35" s="306">
        <v>0</v>
      </c>
      <c r="N35" s="306" t="s">
        <v>1457</v>
      </c>
      <c r="O35" s="306" t="s">
        <v>1457</v>
      </c>
      <c r="P35" s="734" t="s">
        <v>117</v>
      </c>
    </row>
    <row r="36" spans="1:16" s="4" customFormat="1" ht="18" customHeight="1" x14ac:dyDescent="0.15">
      <c r="A36" s="684"/>
      <c r="B36" s="1733"/>
      <c r="C36" s="227" t="s">
        <v>251</v>
      </c>
      <c r="D36" s="1696"/>
      <c r="E36" s="1697"/>
      <c r="F36" s="1697"/>
      <c r="G36" s="1697"/>
      <c r="H36" s="1697"/>
      <c r="I36" s="1697"/>
      <c r="J36" s="1697"/>
      <c r="K36" s="1698"/>
      <c r="L36" s="1680"/>
      <c r="M36" s="640">
        <v>3</v>
      </c>
      <c r="N36" s="640">
        <f>SUM(N34:N35)</f>
        <v>1</v>
      </c>
      <c r="O36" s="640">
        <f>SUM(O34:O35)</f>
        <v>31</v>
      </c>
      <c r="P36" s="305"/>
    </row>
    <row r="37" spans="1:16" s="4" customFormat="1" ht="18" customHeight="1" x14ac:dyDescent="0.15">
      <c r="A37" s="684"/>
      <c r="B37" s="1734" t="s">
        <v>76</v>
      </c>
      <c r="C37" s="229" t="s">
        <v>292</v>
      </c>
      <c r="D37" s="1760" t="s">
        <v>635</v>
      </c>
      <c r="E37" s="1842" t="s">
        <v>1095</v>
      </c>
      <c r="F37" s="1842" t="s">
        <v>117</v>
      </c>
      <c r="G37" s="1758" t="s">
        <v>702</v>
      </c>
      <c r="H37" s="1469" t="s">
        <v>444</v>
      </c>
      <c r="I37" s="1854" t="s">
        <v>1092</v>
      </c>
      <c r="J37" s="1846" t="s">
        <v>227</v>
      </c>
      <c r="K37" s="1844" t="s">
        <v>1079</v>
      </c>
      <c r="L37" s="1681">
        <v>32667</v>
      </c>
      <c r="M37" s="250">
        <v>0</v>
      </c>
      <c r="N37" s="250">
        <v>1</v>
      </c>
      <c r="O37" s="250">
        <v>8</v>
      </c>
      <c r="P37" s="256" t="s">
        <v>1458</v>
      </c>
    </row>
    <row r="38" spans="1:16" s="4" customFormat="1" ht="18" customHeight="1" x14ac:dyDescent="0.15">
      <c r="A38" s="684"/>
      <c r="B38" s="1735"/>
      <c r="C38" s="167" t="s">
        <v>63</v>
      </c>
      <c r="D38" s="1872"/>
      <c r="E38" s="1857"/>
      <c r="F38" s="1857"/>
      <c r="G38" s="1800"/>
      <c r="H38" s="1470" t="s">
        <v>444</v>
      </c>
      <c r="I38" s="1855"/>
      <c r="J38" s="1852"/>
      <c r="K38" s="1853"/>
      <c r="L38" s="1682"/>
      <c r="M38" s="172">
        <v>0</v>
      </c>
      <c r="N38" s="1878" t="s">
        <v>1459</v>
      </c>
      <c r="O38" s="172">
        <v>5</v>
      </c>
      <c r="P38" s="176" t="s">
        <v>1577</v>
      </c>
    </row>
    <row r="39" spans="1:16" s="4" customFormat="1" ht="18" customHeight="1" x14ac:dyDescent="0.15">
      <c r="A39" s="684"/>
      <c r="B39" s="1735"/>
      <c r="C39" s="177" t="s">
        <v>64</v>
      </c>
      <c r="D39" s="1761"/>
      <c r="E39" s="1843"/>
      <c r="F39" s="1843"/>
      <c r="G39" s="1759"/>
      <c r="H39" s="1471" t="s">
        <v>444</v>
      </c>
      <c r="I39" s="1856"/>
      <c r="J39" s="1847"/>
      <c r="K39" s="1845"/>
      <c r="L39" s="1682"/>
      <c r="M39" s="580">
        <v>0</v>
      </c>
      <c r="N39" s="1877"/>
      <c r="O39" s="580">
        <v>4</v>
      </c>
      <c r="P39" s="738" t="s">
        <v>1458</v>
      </c>
    </row>
    <row r="40" spans="1:16" s="4" customFormat="1" ht="18" customHeight="1" x14ac:dyDescent="0.15">
      <c r="A40" s="684"/>
      <c r="B40" s="1735"/>
      <c r="C40" s="228" t="s">
        <v>251</v>
      </c>
      <c r="D40" s="1687"/>
      <c r="E40" s="1688"/>
      <c r="F40" s="1688"/>
      <c r="G40" s="1688"/>
      <c r="H40" s="1688"/>
      <c r="I40" s="1688"/>
      <c r="J40" s="1688"/>
      <c r="K40" s="1689"/>
      <c r="L40" s="1683"/>
      <c r="M40" s="638">
        <v>0</v>
      </c>
      <c r="N40" s="638">
        <v>1</v>
      </c>
      <c r="O40" s="638">
        <v>17</v>
      </c>
      <c r="P40" s="702"/>
    </row>
    <row r="41" spans="1:16" s="4" customFormat="1" ht="21" x14ac:dyDescent="0.15">
      <c r="A41" s="684"/>
      <c r="B41" s="1666" t="s">
        <v>91</v>
      </c>
      <c r="C41" s="315" t="s">
        <v>56</v>
      </c>
      <c r="D41" s="1879" t="s">
        <v>635</v>
      </c>
      <c r="E41" s="1882" t="s">
        <v>1074</v>
      </c>
      <c r="F41" s="1782" t="s">
        <v>1096</v>
      </c>
      <c r="G41" s="741" t="s">
        <v>1097</v>
      </c>
      <c r="H41" s="1481" t="s">
        <v>638</v>
      </c>
      <c r="I41" s="249" t="s">
        <v>1078</v>
      </c>
      <c r="J41" s="236" t="s">
        <v>227</v>
      </c>
      <c r="K41" s="405" t="s">
        <v>1079</v>
      </c>
      <c r="L41" s="1678">
        <v>36667</v>
      </c>
      <c r="M41" s="234">
        <v>0</v>
      </c>
      <c r="N41" s="234">
        <v>2</v>
      </c>
      <c r="O41" s="234">
        <v>38</v>
      </c>
      <c r="P41" s="257" t="s">
        <v>654</v>
      </c>
    </row>
    <row r="42" spans="1:16" s="4" customFormat="1" ht="18" customHeight="1" x14ac:dyDescent="0.15">
      <c r="A42" s="684"/>
      <c r="B42" s="1667"/>
      <c r="C42" s="168" t="s">
        <v>523</v>
      </c>
      <c r="D42" s="1880"/>
      <c r="E42" s="1883"/>
      <c r="F42" s="1783"/>
      <c r="G42" s="1885" t="s">
        <v>1098</v>
      </c>
      <c r="H42" s="1479" t="s">
        <v>444</v>
      </c>
      <c r="I42" s="1887" t="s">
        <v>1076</v>
      </c>
      <c r="J42" s="1771" t="s">
        <v>227</v>
      </c>
      <c r="K42" s="1773" t="s">
        <v>1086</v>
      </c>
      <c r="L42" s="1679"/>
      <c r="M42" s="353">
        <v>0</v>
      </c>
      <c r="N42" s="1828" t="s">
        <v>1457</v>
      </c>
      <c r="O42" s="1828" t="s">
        <v>1457</v>
      </c>
      <c r="P42" s="1873" t="s">
        <v>117</v>
      </c>
    </row>
    <row r="43" spans="1:16" s="4" customFormat="1" ht="18" customHeight="1" x14ac:dyDescent="0.15">
      <c r="A43" s="684"/>
      <c r="B43" s="1667"/>
      <c r="C43" s="387" t="s">
        <v>524</v>
      </c>
      <c r="D43" s="1881"/>
      <c r="E43" s="1884"/>
      <c r="F43" s="1784"/>
      <c r="G43" s="1886"/>
      <c r="H43" s="1480" t="s">
        <v>444</v>
      </c>
      <c r="I43" s="1755"/>
      <c r="J43" s="1757"/>
      <c r="K43" s="1775"/>
      <c r="L43" s="1679"/>
      <c r="M43" s="306">
        <v>0</v>
      </c>
      <c r="N43" s="1830"/>
      <c r="O43" s="1830"/>
      <c r="P43" s="1874"/>
    </row>
    <row r="44" spans="1:16" s="4" customFormat="1" ht="18" customHeight="1" x14ac:dyDescent="0.15">
      <c r="A44" s="684"/>
      <c r="B44" s="1668"/>
      <c r="C44" s="388" t="s">
        <v>251</v>
      </c>
      <c r="D44" s="1699"/>
      <c r="E44" s="1700"/>
      <c r="F44" s="1700"/>
      <c r="G44" s="1700"/>
      <c r="H44" s="1700"/>
      <c r="I44" s="1700"/>
      <c r="J44" s="1700"/>
      <c r="K44" s="1701"/>
      <c r="L44" s="1680"/>
      <c r="M44" s="640">
        <v>0</v>
      </c>
      <c r="N44" s="640">
        <f>SUM(N41:N43)</f>
        <v>2</v>
      </c>
      <c r="O44" s="640">
        <f>SUM(O41:O43)</f>
        <v>38</v>
      </c>
      <c r="P44" s="305"/>
    </row>
    <row r="45" spans="1:16" s="4" customFormat="1" ht="18" customHeight="1" x14ac:dyDescent="0.15">
      <c r="A45" s="684"/>
      <c r="B45" s="1734" t="s">
        <v>77</v>
      </c>
      <c r="C45" s="229" t="s">
        <v>128</v>
      </c>
      <c r="D45" s="1760" t="s">
        <v>635</v>
      </c>
      <c r="E45" s="1747" t="s">
        <v>1074</v>
      </c>
      <c r="F45" s="1891" t="s">
        <v>1099</v>
      </c>
      <c r="G45" s="1758" t="s">
        <v>117</v>
      </c>
      <c r="H45" s="1469" t="s">
        <v>638</v>
      </c>
      <c r="I45" s="578" t="s">
        <v>1078</v>
      </c>
      <c r="J45" s="726" t="s">
        <v>227</v>
      </c>
      <c r="K45" s="727" t="s">
        <v>1081</v>
      </c>
      <c r="L45" s="1681">
        <v>43602</v>
      </c>
      <c r="M45" s="250">
        <v>0</v>
      </c>
      <c r="N45" s="1875" t="s">
        <v>1457</v>
      </c>
      <c r="O45" s="1875" t="s">
        <v>1457</v>
      </c>
      <c r="P45" s="1895" t="s">
        <v>117</v>
      </c>
    </row>
    <row r="46" spans="1:16" s="4" customFormat="1" ht="18" customHeight="1" x14ac:dyDescent="0.15">
      <c r="A46" s="684"/>
      <c r="B46" s="1735"/>
      <c r="C46" s="167" t="s">
        <v>59</v>
      </c>
      <c r="D46" s="1872"/>
      <c r="E46" s="1748"/>
      <c r="F46" s="1892"/>
      <c r="G46" s="1800"/>
      <c r="H46" s="1470" t="s">
        <v>638</v>
      </c>
      <c r="I46" s="1890" t="s">
        <v>1078</v>
      </c>
      <c r="J46" s="1889" t="s">
        <v>227</v>
      </c>
      <c r="K46" s="1888" t="s">
        <v>1079</v>
      </c>
      <c r="L46" s="1682"/>
      <c r="M46" s="172">
        <v>0</v>
      </c>
      <c r="N46" s="1876"/>
      <c r="O46" s="1876"/>
      <c r="P46" s="1896"/>
    </row>
    <row r="47" spans="1:16" s="4" customFormat="1" ht="18" customHeight="1" x14ac:dyDescent="0.15">
      <c r="A47" s="684"/>
      <c r="B47" s="1735"/>
      <c r="C47" s="167" t="s">
        <v>262</v>
      </c>
      <c r="D47" s="1872"/>
      <c r="E47" s="1748"/>
      <c r="F47" s="1892"/>
      <c r="G47" s="1800"/>
      <c r="H47" s="1470" t="s">
        <v>638</v>
      </c>
      <c r="I47" s="1855"/>
      <c r="J47" s="1852"/>
      <c r="K47" s="1853"/>
      <c r="L47" s="1682"/>
      <c r="M47" s="172">
        <v>0</v>
      </c>
      <c r="N47" s="1876"/>
      <c r="O47" s="1876"/>
      <c r="P47" s="1896"/>
    </row>
    <row r="48" spans="1:16" s="4" customFormat="1" ht="18" customHeight="1" x14ac:dyDescent="0.15">
      <c r="A48" s="684"/>
      <c r="B48" s="1735"/>
      <c r="C48" s="177" t="s">
        <v>259</v>
      </c>
      <c r="D48" s="1761"/>
      <c r="E48" s="1749"/>
      <c r="F48" s="1893"/>
      <c r="G48" s="1759"/>
      <c r="H48" s="1471" t="s">
        <v>638</v>
      </c>
      <c r="I48" s="1856"/>
      <c r="J48" s="1847"/>
      <c r="K48" s="1845"/>
      <c r="L48" s="1682"/>
      <c r="M48" s="580">
        <v>0</v>
      </c>
      <c r="N48" s="1877"/>
      <c r="O48" s="1877"/>
      <c r="P48" s="1897"/>
    </row>
    <row r="49" spans="1:16" s="4" customFormat="1" ht="18" customHeight="1" x14ac:dyDescent="0.15">
      <c r="A49" s="684"/>
      <c r="B49" s="1735"/>
      <c r="C49" s="228" t="s">
        <v>251</v>
      </c>
      <c r="D49" s="1687"/>
      <c r="E49" s="1688"/>
      <c r="F49" s="1688"/>
      <c r="G49" s="1688"/>
      <c r="H49" s="1688"/>
      <c r="I49" s="1688"/>
      <c r="J49" s="1688"/>
      <c r="K49" s="1689"/>
      <c r="L49" s="1683"/>
      <c r="M49" s="638">
        <v>0</v>
      </c>
      <c r="N49" s="638" t="s">
        <v>1457</v>
      </c>
      <c r="O49" s="638" t="s">
        <v>1457</v>
      </c>
      <c r="P49" s="702"/>
    </row>
    <row r="50" spans="1:16" s="4" customFormat="1" ht="18" customHeight="1" x14ac:dyDescent="0.15">
      <c r="A50" s="684"/>
      <c r="B50" s="1732" t="s">
        <v>79</v>
      </c>
      <c r="C50" s="589" t="s">
        <v>603</v>
      </c>
      <c r="D50" s="1458" t="s">
        <v>635</v>
      </c>
      <c r="E50" s="1882" t="s">
        <v>1074</v>
      </c>
      <c r="F50" s="1905" t="s">
        <v>117</v>
      </c>
      <c r="G50" s="596" t="s">
        <v>1093</v>
      </c>
      <c r="H50" s="1481" t="s">
        <v>638</v>
      </c>
      <c r="I50" s="249" t="s">
        <v>1076</v>
      </c>
      <c r="J50" s="236" t="s">
        <v>227</v>
      </c>
      <c r="K50" s="405" t="s">
        <v>1077</v>
      </c>
      <c r="L50" s="1678">
        <v>43424</v>
      </c>
      <c r="M50" s="234">
        <v>0</v>
      </c>
      <c r="N50" s="234">
        <v>1</v>
      </c>
      <c r="O50" s="234">
        <v>28</v>
      </c>
      <c r="P50" s="257" t="s">
        <v>654</v>
      </c>
    </row>
    <row r="51" spans="1:16" s="4" customFormat="1" ht="18" customHeight="1" x14ac:dyDescent="0.15">
      <c r="A51" s="684"/>
      <c r="B51" s="1733"/>
      <c r="C51" s="165" t="s">
        <v>224</v>
      </c>
      <c r="D51" s="1459" t="s">
        <v>644</v>
      </c>
      <c r="E51" s="1883"/>
      <c r="F51" s="1906"/>
      <c r="G51" s="751" t="s">
        <v>1100</v>
      </c>
      <c r="H51" s="1479" t="s">
        <v>638</v>
      </c>
      <c r="I51" s="1887" t="s">
        <v>1076</v>
      </c>
      <c r="J51" s="1771" t="s">
        <v>227</v>
      </c>
      <c r="K51" s="1773" t="s">
        <v>1079</v>
      </c>
      <c r="L51" s="1679"/>
      <c r="M51" s="353">
        <v>0</v>
      </c>
      <c r="N51" s="1828" t="s">
        <v>1457</v>
      </c>
      <c r="O51" s="1828" t="s">
        <v>1457</v>
      </c>
      <c r="P51" s="1873" t="s">
        <v>1457</v>
      </c>
    </row>
    <row r="52" spans="1:16" s="4" customFormat="1" ht="18" customHeight="1" x14ac:dyDescent="0.15">
      <c r="A52" s="684"/>
      <c r="B52" s="1733"/>
      <c r="C52" s="166" t="s">
        <v>65</v>
      </c>
      <c r="D52" s="1459" t="s">
        <v>635</v>
      </c>
      <c r="E52" s="1883"/>
      <c r="F52" s="1906"/>
      <c r="G52" s="1885" t="s">
        <v>117</v>
      </c>
      <c r="H52" s="1479" t="s">
        <v>638</v>
      </c>
      <c r="I52" s="1908"/>
      <c r="J52" s="1772"/>
      <c r="K52" s="1774"/>
      <c r="L52" s="1679"/>
      <c r="M52" s="353">
        <v>0</v>
      </c>
      <c r="N52" s="1829"/>
      <c r="O52" s="1829"/>
      <c r="P52" s="1894"/>
    </row>
    <row r="53" spans="1:16" s="4" customFormat="1" ht="18" customHeight="1" x14ac:dyDescent="0.15">
      <c r="A53" s="684"/>
      <c r="B53" s="1733"/>
      <c r="C53" s="165" t="s">
        <v>525</v>
      </c>
      <c r="D53" s="1459" t="s">
        <v>742</v>
      </c>
      <c r="E53" s="1883"/>
      <c r="F53" s="1906"/>
      <c r="G53" s="1904"/>
      <c r="H53" s="1479" t="s">
        <v>638</v>
      </c>
      <c r="I53" s="1908"/>
      <c r="J53" s="1772"/>
      <c r="K53" s="1774"/>
      <c r="L53" s="1679"/>
      <c r="M53" s="353">
        <v>0</v>
      </c>
      <c r="N53" s="1829"/>
      <c r="O53" s="1829"/>
      <c r="P53" s="1894"/>
    </row>
    <row r="54" spans="1:16" s="4" customFormat="1" ht="18" customHeight="1" x14ac:dyDescent="0.15">
      <c r="A54" s="684"/>
      <c r="B54" s="1733"/>
      <c r="C54" s="165" t="s">
        <v>526</v>
      </c>
      <c r="D54" s="1903" t="s">
        <v>635</v>
      </c>
      <c r="E54" s="1883"/>
      <c r="F54" s="1906"/>
      <c r="G54" s="1904"/>
      <c r="H54" s="1479" t="s">
        <v>638</v>
      </c>
      <c r="I54" s="1909"/>
      <c r="J54" s="1902"/>
      <c r="K54" s="1901"/>
      <c r="L54" s="1679"/>
      <c r="M54" s="353">
        <v>0</v>
      </c>
      <c r="N54" s="1829"/>
      <c r="O54" s="1829"/>
      <c r="P54" s="1894"/>
    </row>
    <row r="55" spans="1:16" s="4" customFormat="1" ht="18" customHeight="1" x14ac:dyDescent="0.15">
      <c r="A55" s="684"/>
      <c r="B55" s="1733"/>
      <c r="C55" s="165" t="s">
        <v>527</v>
      </c>
      <c r="D55" s="1880"/>
      <c r="E55" s="1883"/>
      <c r="F55" s="1906"/>
      <c r="G55" s="1904"/>
      <c r="H55" s="1479" t="s">
        <v>638</v>
      </c>
      <c r="I55" s="1887" t="s">
        <v>1076</v>
      </c>
      <c r="J55" s="1771" t="s">
        <v>227</v>
      </c>
      <c r="K55" s="1773" t="s">
        <v>1086</v>
      </c>
      <c r="L55" s="1679"/>
      <c r="M55" s="353">
        <v>0</v>
      </c>
      <c r="N55" s="1829"/>
      <c r="O55" s="1829"/>
      <c r="P55" s="1894"/>
    </row>
    <row r="56" spans="1:16" s="4" customFormat="1" ht="18" customHeight="1" x14ac:dyDescent="0.15">
      <c r="A56" s="684"/>
      <c r="B56" s="1733"/>
      <c r="C56" s="351" t="s">
        <v>528</v>
      </c>
      <c r="D56" s="1881"/>
      <c r="E56" s="1884"/>
      <c r="F56" s="1907"/>
      <c r="G56" s="1886"/>
      <c r="H56" s="1480" t="s">
        <v>638</v>
      </c>
      <c r="I56" s="1755"/>
      <c r="J56" s="1757"/>
      <c r="K56" s="1775"/>
      <c r="L56" s="1679"/>
      <c r="M56" s="306">
        <v>0</v>
      </c>
      <c r="N56" s="1830"/>
      <c r="O56" s="1830"/>
      <c r="P56" s="1874"/>
    </row>
    <row r="57" spans="1:16" s="4" customFormat="1" ht="18" customHeight="1" x14ac:dyDescent="0.15">
      <c r="A57" s="684"/>
      <c r="B57" s="1743"/>
      <c r="C57" s="225" t="s">
        <v>251</v>
      </c>
      <c r="D57" s="1696"/>
      <c r="E57" s="1697"/>
      <c r="F57" s="1697"/>
      <c r="G57" s="1697"/>
      <c r="H57" s="1697"/>
      <c r="I57" s="1697"/>
      <c r="J57" s="1697"/>
      <c r="K57" s="1698"/>
      <c r="L57" s="1680"/>
      <c r="M57" s="641">
        <v>0</v>
      </c>
      <c r="N57" s="641">
        <f>SUM(N50:N56)</f>
        <v>1</v>
      </c>
      <c r="O57" s="641">
        <f>SUM(O50:O56)</f>
        <v>28</v>
      </c>
      <c r="P57" s="305"/>
    </row>
    <row r="58" spans="1:16" s="4" customFormat="1" ht="18" customHeight="1" x14ac:dyDescent="0.15">
      <c r="A58" s="684"/>
      <c r="B58" s="1735" t="s">
        <v>80</v>
      </c>
      <c r="C58" s="753" t="s">
        <v>57</v>
      </c>
      <c r="D58" s="1760" t="s">
        <v>635</v>
      </c>
      <c r="E58" s="754" t="s">
        <v>1074</v>
      </c>
      <c r="F58" s="1795" t="s">
        <v>755</v>
      </c>
      <c r="G58" s="1449" t="s">
        <v>808</v>
      </c>
      <c r="H58" s="1482" t="s">
        <v>444</v>
      </c>
      <c r="I58" s="1854" t="s">
        <v>1092</v>
      </c>
      <c r="J58" s="1846" t="s">
        <v>227</v>
      </c>
      <c r="K58" s="1844" t="s">
        <v>1079</v>
      </c>
      <c r="L58" s="1681">
        <v>26531</v>
      </c>
      <c r="M58" s="756">
        <v>1</v>
      </c>
      <c r="N58" s="1875" t="s">
        <v>1457</v>
      </c>
      <c r="O58" s="1875" t="s">
        <v>1457</v>
      </c>
      <c r="P58" s="1895" t="s">
        <v>117</v>
      </c>
    </row>
    <row r="59" spans="1:16" s="4" customFormat="1" ht="18" customHeight="1" x14ac:dyDescent="0.15">
      <c r="A59" s="684"/>
      <c r="B59" s="1735"/>
      <c r="C59" s="167" t="s">
        <v>60</v>
      </c>
      <c r="D59" s="1900"/>
      <c r="E59" s="736" t="s">
        <v>1095</v>
      </c>
      <c r="F59" s="1797"/>
      <c r="G59" s="1619" t="s">
        <v>1101</v>
      </c>
      <c r="H59" s="1470" t="s">
        <v>444</v>
      </c>
      <c r="I59" s="1915"/>
      <c r="J59" s="1861"/>
      <c r="K59" s="1860"/>
      <c r="L59" s="1682"/>
      <c r="M59" s="172">
        <v>1</v>
      </c>
      <c r="N59" s="1876"/>
      <c r="O59" s="1876"/>
      <c r="P59" s="1896"/>
    </row>
    <row r="60" spans="1:16" s="4" customFormat="1" ht="18" customHeight="1" x14ac:dyDescent="0.15">
      <c r="A60" s="684"/>
      <c r="B60" s="1735"/>
      <c r="C60" s="167" t="s">
        <v>61</v>
      </c>
      <c r="D60" s="1455" t="s">
        <v>759</v>
      </c>
      <c r="E60" s="1899" t="s">
        <v>1074</v>
      </c>
      <c r="F60" s="736" t="s">
        <v>117</v>
      </c>
      <c r="G60" s="1447" t="s">
        <v>760</v>
      </c>
      <c r="H60" s="1470" t="s">
        <v>444</v>
      </c>
      <c r="I60" s="163" t="s">
        <v>1078</v>
      </c>
      <c r="J60" s="729" t="s">
        <v>227</v>
      </c>
      <c r="K60" s="730" t="s">
        <v>1086</v>
      </c>
      <c r="L60" s="1682"/>
      <c r="M60" s="172">
        <v>0</v>
      </c>
      <c r="N60" s="1910"/>
      <c r="O60" s="1910"/>
      <c r="P60" s="1911"/>
    </row>
    <row r="61" spans="1:16" s="4" customFormat="1" ht="18" customHeight="1" x14ac:dyDescent="0.15">
      <c r="A61" s="684"/>
      <c r="B61" s="1735"/>
      <c r="C61" s="167" t="s">
        <v>301</v>
      </c>
      <c r="D61" s="1791" t="s">
        <v>635</v>
      </c>
      <c r="E61" s="1857"/>
      <c r="F61" s="1898" t="s">
        <v>755</v>
      </c>
      <c r="G61" s="1913" t="s">
        <v>1102</v>
      </c>
      <c r="H61" s="1470" t="s">
        <v>444</v>
      </c>
      <c r="I61" s="1890" t="s">
        <v>1092</v>
      </c>
      <c r="J61" s="1889" t="s">
        <v>227</v>
      </c>
      <c r="K61" s="1888" t="s">
        <v>1079</v>
      </c>
      <c r="L61" s="1682"/>
      <c r="M61" s="172">
        <v>1</v>
      </c>
      <c r="N61" s="172">
        <v>1</v>
      </c>
      <c r="O61" s="172">
        <v>12</v>
      </c>
      <c r="P61" s="176" t="s">
        <v>691</v>
      </c>
    </row>
    <row r="62" spans="1:16" s="4" customFormat="1" ht="18" customHeight="1" x14ac:dyDescent="0.15">
      <c r="A62" s="684"/>
      <c r="B62" s="1735"/>
      <c r="C62" s="546" t="s">
        <v>221</v>
      </c>
      <c r="D62" s="1900"/>
      <c r="E62" s="1857"/>
      <c r="F62" s="1797"/>
      <c r="G62" s="1914"/>
      <c r="H62" s="1470" t="s">
        <v>444</v>
      </c>
      <c r="I62" s="1915"/>
      <c r="J62" s="1861"/>
      <c r="K62" s="1860"/>
      <c r="L62" s="1682"/>
      <c r="M62" s="172">
        <v>0</v>
      </c>
      <c r="N62" s="1878" t="s">
        <v>1457</v>
      </c>
      <c r="O62" s="1878" t="s">
        <v>1457</v>
      </c>
      <c r="P62" s="1912" t="s">
        <v>117</v>
      </c>
    </row>
    <row r="63" spans="1:16" s="4" customFormat="1" ht="18" customHeight="1" x14ac:dyDescent="0.15">
      <c r="A63" s="684"/>
      <c r="B63" s="1735"/>
      <c r="C63" s="177" t="s">
        <v>562</v>
      </c>
      <c r="D63" s="1456" t="s">
        <v>759</v>
      </c>
      <c r="E63" s="1843"/>
      <c r="F63" s="737" t="s">
        <v>117</v>
      </c>
      <c r="G63" s="1448" t="s">
        <v>760</v>
      </c>
      <c r="H63" s="1471" t="s">
        <v>444</v>
      </c>
      <c r="I63" s="739" t="s">
        <v>1078</v>
      </c>
      <c r="J63" s="732" t="s">
        <v>227</v>
      </c>
      <c r="K63" s="733" t="s">
        <v>1086</v>
      </c>
      <c r="L63" s="1682"/>
      <c r="M63" s="580">
        <v>0</v>
      </c>
      <c r="N63" s="1877"/>
      <c r="O63" s="1877"/>
      <c r="P63" s="1897"/>
    </row>
    <row r="64" spans="1:16" s="4" customFormat="1" ht="18" customHeight="1" x14ac:dyDescent="0.15">
      <c r="A64" s="684"/>
      <c r="B64" s="1735"/>
      <c r="C64" s="770" t="s">
        <v>251</v>
      </c>
      <c r="D64" s="1687"/>
      <c r="E64" s="1688"/>
      <c r="F64" s="1688"/>
      <c r="G64" s="1688"/>
      <c r="H64" s="1688"/>
      <c r="I64" s="1688"/>
      <c r="J64" s="1688"/>
      <c r="K64" s="1689"/>
      <c r="L64" s="1683"/>
      <c r="M64" s="636">
        <v>3</v>
      </c>
      <c r="N64" s="636">
        <f>SUM(N61:N63)</f>
        <v>1</v>
      </c>
      <c r="O64" s="636">
        <f>SUM(O61:O63)</f>
        <v>12</v>
      </c>
      <c r="P64" s="702"/>
    </row>
    <row r="65" spans="1:16" s="4" customFormat="1" ht="18" customHeight="1" x14ac:dyDescent="0.15">
      <c r="A65" s="684"/>
      <c r="B65" s="1732" t="s">
        <v>267</v>
      </c>
      <c r="C65" s="232" t="s">
        <v>35</v>
      </c>
      <c r="D65" s="1879" t="s">
        <v>635</v>
      </c>
      <c r="E65" s="1905" t="s">
        <v>1095</v>
      </c>
      <c r="F65" s="1905" t="s">
        <v>117</v>
      </c>
      <c r="G65" s="1450" t="s">
        <v>117</v>
      </c>
      <c r="H65" s="1481" t="s">
        <v>638</v>
      </c>
      <c r="I65" s="1754" t="s">
        <v>1076</v>
      </c>
      <c r="J65" s="1756" t="s">
        <v>227</v>
      </c>
      <c r="K65" s="1916" t="s">
        <v>1077</v>
      </c>
      <c r="L65" s="1678">
        <v>33607</v>
      </c>
      <c r="M65" s="234">
        <v>0</v>
      </c>
      <c r="N65" s="1919" t="s">
        <v>1457</v>
      </c>
      <c r="O65" s="1919" t="s">
        <v>1457</v>
      </c>
      <c r="P65" s="1918" t="s">
        <v>1457</v>
      </c>
    </row>
    <row r="66" spans="1:16" s="4" customFormat="1" ht="18" customHeight="1" x14ac:dyDescent="0.15">
      <c r="A66" s="684"/>
      <c r="B66" s="1733"/>
      <c r="C66" s="168" t="s">
        <v>268</v>
      </c>
      <c r="D66" s="1880"/>
      <c r="E66" s="1906"/>
      <c r="F66" s="1906"/>
      <c r="G66" s="1885" t="s">
        <v>1103</v>
      </c>
      <c r="H66" s="1479" t="s">
        <v>444</v>
      </c>
      <c r="I66" s="1909"/>
      <c r="J66" s="1902"/>
      <c r="K66" s="1917"/>
      <c r="L66" s="1679"/>
      <c r="M66" s="353">
        <v>0</v>
      </c>
      <c r="N66" s="1829"/>
      <c r="O66" s="1829"/>
      <c r="P66" s="1894"/>
    </row>
    <row r="67" spans="1:16" s="4" customFormat="1" ht="18" customHeight="1" x14ac:dyDescent="0.15">
      <c r="A67" s="684"/>
      <c r="B67" s="1733"/>
      <c r="C67" s="178" t="s">
        <v>240</v>
      </c>
      <c r="D67" s="1881"/>
      <c r="E67" s="1907"/>
      <c r="F67" s="1907"/>
      <c r="G67" s="1886"/>
      <c r="H67" s="1480" t="s">
        <v>444</v>
      </c>
      <c r="I67" s="180" t="s">
        <v>1076</v>
      </c>
      <c r="J67" s="179" t="s">
        <v>227</v>
      </c>
      <c r="K67" s="769" t="s">
        <v>1086</v>
      </c>
      <c r="L67" s="1679"/>
      <c r="M67" s="306">
        <v>0</v>
      </c>
      <c r="N67" s="1830"/>
      <c r="O67" s="1830"/>
      <c r="P67" s="1874"/>
    </row>
    <row r="68" spans="1:16" s="4" customFormat="1" ht="18" customHeight="1" x14ac:dyDescent="0.15">
      <c r="A68" s="684"/>
      <c r="B68" s="1733"/>
      <c r="C68" s="227" t="s">
        <v>251</v>
      </c>
      <c r="D68" s="1696"/>
      <c r="E68" s="1697"/>
      <c r="F68" s="1697"/>
      <c r="G68" s="1697"/>
      <c r="H68" s="1697"/>
      <c r="I68" s="1697"/>
      <c r="J68" s="1697"/>
      <c r="K68" s="1698"/>
      <c r="L68" s="1680"/>
      <c r="M68" s="640">
        <v>0</v>
      </c>
      <c r="N68" s="640" t="s">
        <v>1457</v>
      </c>
      <c r="O68" s="640" t="s">
        <v>1457</v>
      </c>
      <c r="P68" s="305"/>
    </row>
    <row r="69" spans="1:16" s="4" customFormat="1" ht="18" customHeight="1" x14ac:dyDescent="0.15">
      <c r="A69" s="684"/>
      <c r="B69" s="1734" t="s">
        <v>81</v>
      </c>
      <c r="C69" s="229" t="s">
        <v>214</v>
      </c>
      <c r="D69" s="1760" t="s">
        <v>635</v>
      </c>
      <c r="E69" s="1842" t="s">
        <v>1095</v>
      </c>
      <c r="F69" s="1842" t="s">
        <v>117</v>
      </c>
      <c r="G69" s="1758" t="s">
        <v>1104</v>
      </c>
      <c r="H69" s="1469" t="s">
        <v>638</v>
      </c>
      <c r="I69" s="1854" t="s">
        <v>1078</v>
      </c>
      <c r="J69" s="1846" t="s">
        <v>227</v>
      </c>
      <c r="K69" s="1844" t="s">
        <v>1079</v>
      </c>
      <c r="L69" s="1681">
        <v>13689</v>
      </c>
      <c r="M69" s="250">
        <v>0</v>
      </c>
      <c r="N69" s="1875" t="s">
        <v>1457</v>
      </c>
      <c r="O69" s="1875" t="s">
        <v>1457</v>
      </c>
      <c r="P69" s="1895" t="s">
        <v>1457</v>
      </c>
    </row>
    <row r="70" spans="1:16" s="4" customFormat="1" ht="18" customHeight="1" x14ac:dyDescent="0.15">
      <c r="A70" s="684"/>
      <c r="B70" s="1735"/>
      <c r="C70" s="177" t="s">
        <v>215</v>
      </c>
      <c r="D70" s="1761"/>
      <c r="E70" s="1843"/>
      <c r="F70" s="1843"/>
      <c r="G70" s="1759"/>
      <c r="H70" s="1471" t="s">
        <v>638</v>
      </c>
      <c r="I70" s="1856"/>
      <c r="J70" s="1847"/>
      <c r="K70" s="1845"/>
      <c r="L70" s="1682"/>
      <c r="M70" s="580">
        <v>0</v>
      </c>
      <c r="N70" s="1877"/>
      <c r="O70" s="1877"/>
      <c r="P70" s="1897"/>
    </row>
    <row r="71" spans="1:16" s="4" customFormat="1" ht="18" customHeight="1" x14ac:dyDescent="0.15">
      <c r="A71" s="684"/>
      <c r="B71" s="1735"/>
      <c r="C71" s="228" t="s">
        <v>251</v>
      </c>
      <c r="D71" s="1687"/>
      <c r="E71" s="1688"/>
      <c r="F71" s="1688"/>
      <c r="G71" s="1688"/>
      <c r="H71" s="1688"/>
      <c r="I71" s="1688"/>
      <c r="J71" s="1688"/>
      <c r="K71" s="1689"/>
      <c r="L71" s="1683"/>
      <c r="M71" s="638">
        <v>0</v>
      </c>
      <c r="N71" s="638" t="s">
        <v>1457</v>
      </c>
      <c r="O71" s="638" t="s">
        <v>1457</v>
      </c>
      <c r="P71" s="702"/>
    </row>
    <row r="72" spans="1:16" s="4" customFormat="1" ht="27" customHeight="1" x14ac:dyDescent="0.15">
      <c r="A72" s="684"/>
      <c r="B72" s="682" t="s">
        <v>82</v>
      </c>
      <c r="C72" s="227" t="s">
        <v>216</v>
      </c>
      <c r="D72" s="1457" t="s">
        <v>635</v>
      </c>
      <c r="E72" s="240" t="s">
        <v>1074</v>
      </c>
      <c r="F72" s="1463" t="s">
        <v>1105</v>
      </c>
      <c r="G72" s="592" t="s">
        <v>1104</v>
      </c>
      <c r="H72" s="1476" t="s">
        <v>638</v>
      </c>
      <c r="I72" s="246" t="s">
        <v>1078</v>
      </c>
      <c r="J72" s="242" t="s">
        <v>227</v>
      </c>
      <c r="K72" s="393" t="s">
        <v>1079</v>
      </c>
      <c r="L72" s="649">
        <v>12726</v>
      </c>
      <c r="M72" s="639">
        <v>0</v>
      </c>
      <c r="N72" s="639" t="s">
        <v>1457</v>
      </c>
      <c r="O72" s="639" t="s">
        <v>1457</v>
      </c>
      <c r="P72" s="637" t="s">
        <v>117</v>
      </c>
    </row>
    <row r="73" spans="1:16" s="4" customFormat="1" ht="18" customHeight="1" x14ac:dyDescent="0.15">
      <c r="A73" s="684"/>
      <c r="B73" s="681" t="s">
        <v>83</v>
      </c>
      <c r="C73" s="228" t="s">
        <v>36</v>
      </c>
      <c r="D73" s="1460" t="s">
        <v>742</v>
      </c>
      <c r="E73" s="251" t="s">
        <v>1095</v>
      </c>
      <c r="F73" s="1441" t="s">
        <v>755</v>
      </c>
      <c r="G73" s="465" t="s">
        <v>117</v>
      </c>
      <c r="H73" s="1475" t="s">
        <v>638</v>
      </c>
      <c r="I73" s="648" t="s">
        <v>1076</v>
      </c>
      <c r="J73" s="646" t="s">
        <v>227</v>
      </c>
      <c r="K73" s="771" t="s">
        <v>1077</v>
      </c>
      <c r="L73" s="581">
        <v>11062</v>
      </c>
      <c r="M73" s="635">
        <v>0</v>
      </c>
      <c r="N73" s="635" t="s">
        <v>1457</v>
      </c>
      <c r="O73" s="635" t="s">
        <v>1457</v>
      </c>
      <c r="P73" s="644" t="s">
        <v>117</v>
      </c>
    </row>
    <row r="74" spans="1:16" s="4" customFormat="1" ht="18" customHeight="1" x14ac:dyDescent="0.15">
      <c r="A74" s="684"/>
      <c r="B74" s="682" t="s">
        <v>84</v>
      </c>
      <c r="C74" s="227" t="s">
        <v>260</v>
      </c>
      <c r="D74" s="1457" t="s">
        <v>635</v>
      </c>
      <c r="E74" s="240" t="s">
        <v>1074</v>
      </c>
      <c r="F74" s="1464" t="s">
        <v>117</v>
      </c>
      <c r="G74" s="592" t="s">
        <v>117</v>
      </c>
      <c r="H74" s="1476" t="s">
        <v>638</v>
      </c>
      <c r="I74" s="246" t="s">
        <v>1078</v>
      </c>
      <c r="J74" s="242" t="s">
        <v>227</v>
      </c>
      <c r="K74" s="393" t="s">
        <v>1077</v>
      </c>
      <c r="L74" s="649">
        <v>13698</v>
      </c>
      <c r="M74" s="639">
        <v>0</v>
      </c>
      <c r="N74" s="639" t="s">
        <v>1457</v>
      </c>
      <c r="O74" s="639" t="s">
        <v>1457</v>
      </c>
      <c r="P74" s="637" t="s">
        <v>117</v>
      </c>
    </row>
    <row r="75" spans="1:16" s="4" customFormat="1" ht="18" customHeight="1" x14ac:dyDescent="0.15">
      <c r="A75" s="684"/>
      <c r="B75" s="681" t="s">
        <v>85</v>
      </c>
      <c r="C75" s="228" t="s">
        <v>263</v>
      </c>
      <c r="D75" s="1460" t="s">
        <v>635</v>
      </c>
      <c r="E75" s="651" t="s">
        <v>1074</v>
      </c>
      <c r="F75" s="251" t="s">
        <v>117</v>
      </c>
      <c r="G75" s="465" t="s">
        <v>117</v>
      </c>
      <c r="H75" s="1475" t="s">
        <v>444</v>
      </c>
      <c r="I75" s="648" t="s">
        <v>1078</v>
      </c>
      <c r="J75" s="646" t="s">
        <v>227</v>
      </c>
      <c r="K75" s="771" t="s">
        <v>1106</v>
      </c>
      <c r="L75" s="581">
        <v>12610</v>
      </c>
      <c r="M75" s="635">
        <v>0</v>
      </c>
      <c r="N75" s="635" t="s">
        <v>1457</v>
      </c>
      <c r="O75" s="635" t="s">
        <v>1457</v>
      </c>
      <c r="P75" s="644" t="s">
        <v>117</v>
      </c>
    </row>
    <row r="76" spans="1:16" s="4" customFormat="1" ht="27" customHeight="1" x14ac:dyDescent="0.15">
      <c r="A76" s="684"/>
      <c r="B76" s="682" t="s">
        <v>86</v>
      </c>
      <c r="C76" s="227" t="s">
        <v>261</v>
      </c>
      <c r="D76" s="1457" t="s">
        <v>635</v>
      </c>
      <c r="E76" s="240" t="s">
        <v>1107</v>
      </c>
      <c r="F76" s="1438" t="s">
        <v>117</v>
      </c>
      <c r="G76" s="592" t="s">
        <v>1108</v>
      </c>
      <c r="H76" s="1476" t="s">
        <v>638</v>
      </c>
      <c r="I76" s="246" t="s">
        <v>1078</v>
      </c>
      <c r="J76" s="242" t="s">
        <v>227</v>
      </c>
      <c r="K76" s="393" t="s">
        <v>1079</v>
      </c>
      <c r="L76" s="649">
        <v>10981</v>
      </c>
      <c r="M76" s="639">
        <v>0</v>
      </c>
      <c r="N76" s="639" t="s">
        <v>1457</v>
      </c>
      <c r="O76" s="639" t="s">
        <v>1457</v>
      </c>
      <c r="P76" s="637" t="s">
        <v>117</v>
      </c>
    </row>
    <row r="77" spans="1:16" s="4" customFormat="1" ht="18" customHeight="1" x14ac:dyDescent="0.15">
      <c r="A77" s="684"/>
      <c r="B77" s="681" t="s">
        <v>87</v>
      </c>
      <c r="C77" s="228" t="s">
        <v>218</v>
      </c>
      <c r="D77" s="1460" t="s">
        <v>635</v>
      </c>
      <c r="E77" s="651" t="s">
        <v>1074</v>
      </c>
      <c r="F77" s="251" t="s">
        <v>117</v>
      </c>
      <c r="G77" s="465" t="s">
        <v>1109</v>
      </c>
      <c r="H77" s="1475" t="s">
        <v>638</v>
      </c>
      <c r="I77" s="645" t="s">
        <v>1092</v>
      </c>
      <c r="J77" s="646" t="s">
        <v>227</v>
      </c>
      <c r="K77" s="643" t="s">
        <v>1086</v>
      </c>
      <c r="L77" s="581">
        <v>5768</v>
      </c>
      <c r="M77" s="635">
        <v>0</v>
      </c>
      <c r="N77" s="635" t="s">
        <v>1457</v>
      </c>
      <c r="O77" s="635" t="s">
        <v>1457</v>
      </c>
      <c r="P77" s="644" t="s">
        <v>117</v>
      </c>
    </row>
    <row r="78" spans="1:16" s="4" customFormat="1" ht="18" customHeight="1" x14ac:dyDescent="0.15">
      <c r="A78" s="684"/>
      <c r="B78" s="455" t="s">
        <v>582</v>
      </c>
      <c r="C78" s="519" t="s">
        <v>583</v>
      </c>
      <c r="D78" s="1461" t="s">
        <v>117</v>
      </c>
      <c r="E78" s="457" t="s">
        <v>1074</v>
      </c>
      <c r="F78" s="1442" t="s">
        <v>801</v>
      </c>
      <c r="G78" s="1451" t="s">
        <v>760</v>
      </c>
      <c r="H78" s="1483" t="s">
        <v>444</v>
      </c>
      <c r="I78" s="653" t="s">
        <v>1078</v>
      </c>
      <c r="J78" s="458" t="s">
        <v>241</v>
      </c>
      <c r="K78" s="652" t="s">
        <v>1079</v>
      </c>
      <c r="L78" s="582">
        <v>1395</v>
      </c>
      <c r="M78" s="633">
        <v>4</v>
      </c>
      <c r="N78" s="633" t="s">
        <v>1457</v>
      </c>
      <c r="O78" s="633" t="s">
        <v>1457</v>
      </c>
      <c r="P78" s="642" t="s">
        <v>117</v>
      </c>
    </row>
    <row r="79" spans="1:16" s="4" customFormat="1" ht="18" customHeight="1" x14ac:dyDescent="0.15">
      <c r="A79" s="684"/>
      <c r="B79" s="681" t="s">
        <v>88</v>
      </c>
      <c r="C79" s="464" t="s">
        <v>254</v>
      </c>
      <c r="D79" s="1460" t="s">
        <v>742</v>
      </c>
      <c r="E79" s="651" t="s">
        <v>1074</v>
      </c>
      <c r="F79" s="1443" t="s">
        <v>117</v>
      </c>
      <c r="G79" s="465" t="s">
        <v>117</v>
      </c>
      <c r="H79" s="1475" t="s">
        <v>638</v>
      </c>
      <c r="I79" s="645" t="s">
        <v>1078</v>
      </c>
      <c r="J79" s="646" t="s">
        <v>227</v>
      </c>
      <c r="K79" s="643" t="s">
        <v>1079</v>
      </c>
      <c r="L79" s="581">
        <v>4605</v>
      </c>
      <c r="M79" s="635">
        <v>0</v>
      </c>
      <c r="N79" s="635" t="s">
        <v>1457</v>
      </c>
      <c r="O79" s="635" t="s">
        <v>1457</v>
      </c>
      <c r="P79" s="644" t="s">
        <v>117</v>
      </c>
    </row>
    <row r="80" spans="1:16" s="4" customFormat="1" ht="18" customHeight="1" x14ac:dyDescent="0.15">
      <c r="A80" s="684"/>
      <c r="B80" s="1739" t="s">
        <v>89</v>
      </c>
      <c r="C80" s="459" t="s">
        <v>78</v>
      </c>
      <c r="D80" s="1931" t="s">
        <v>635</v>
      </c>
      <c r="E80" s="1934" t="s">
        <v>1074</v>
      </c>
      <c r="F80" s="1936" t="s">
        <v>755</v>
      </c>
      <c r="G80" s="1946" t="s">
        <v>808</v>
      </c>
      <c r="H80" s="1484" t="s">
        <v>638</v>
      </c>
      <c r="I80" s="1943" t="s">
        <v>1078</v>
      </c>
      <c r="J80" s="1940" t="s">
        <v>227</v>
      </c>
      <c r="K80" s="1937" t="s">
        <v>1079</v>
      </c>
      <c r="L80" s="1690">
        <v>13513</v>
      </c>
      <c r="M80" s="460">
        <v>0</v>
      </c>
      <c r="N80" s="1928" t="s">
        <v>1457</v>
      </c>
      <c r="O80" s="1928" t="s">
        <v>1457</v>
      </c>
      <c r="P80" s="1925" t="s">
        <v>1457</v>
      </c>
    </row>
    <row r="81" spans="1:16" s="4" customFormat="1" ht="18" customHeight="1" x14ac:dyDescent="0.15">
      <c r="A81" s="684"/>
      <c r="B81" s="1740"/>
      <c r="C81" s="461" t="s">
        <v>219</v>
      </c>
      <c r="D81" s="1932"/>
      <c r="E81" s="1935"/>
      <c r="F81" s="1819"/>
      <c r="G81" s="1947"/>
      <c r="H81" s="1485" t="s">
        <v>638</v>
      </c>
      <c r="I81" s="1944"/>
      <c r="J81" s="1941"/>
      <c r="K81" s="1938"/>
      <c r="L81" s="1691"/>
      <c r="M81" s="783">
        <v>0</v>
      </c>
      <c r="N81" s="1929"/>
      <c r="O81" s="1929"/>
      <c r="P81" s="1926"/>
    </row>
    <row r="82" spans="1:16" s="4" customFormat="1" ht="18" customHeight="1" x14ac:dyDescent="0.15">
      <c r="A82" s="684"/>
      <c r="B82" s="1740"/>
      <c r="C82" s="462" t="s">
        <v>255</v>
      </c>
      <c r="D82" s="1933"/>
      <c r="E82" s="786" t="s">
        <v>1082</v>
      </c>
      <c r="F82" s="1820"/>
      <c r="G82" s="1948"/>
      <c r="H82" s="1486" t="s">
        <v>638</v>
      </c>
      <c r="I82" s="1945"/>
      <c r="J82" s="1942"/>
      <c r="K82" s="1939"/>
      <c r="L82" s="1691"/>
      <c r="M82" s="463">
        <v>0</v>
      </c>
      <c r="N82" s="1930"/>
      <c r="O82" s="1930"/>
      <c r="P82" s="1927"/>
    </row>
    <row r="83" spans="1:16" s="4" customFormat="1" ht="18" customHeight="1" x14ac:dyDescent="0.15">
      <c r="A83" s="684"/>
      <c r="B83" s="1740"/>
      <c r="C83" s="456" t="s">
        <v>251</v>
      </c>
      <c r="D83" s="1702"/>
      <c r="E83" s="1703"/>
      <c r="F83" s="1703"/>
      <c r="G83" s="1703"/>
      <c r="H83" s="1703"/>
      <c r="I83" s="1703"/>
      <c r="J83" s="1703"/>
      <c r="K83" s="1704"/>
      <c r="L83" s="1692"/>
      <c r="M83" s="634">
        <v>0</v>
      </c>
      <c r="N83" s="634" t="s">
        <v>1457</v>
      </c>
      <c r="O83" s="634" t="s">
        <v>1457</v>
      </c>
      <c r="P83" s="772"/>
    </row>
    <row r="84" spans="1:16" s="4" customFormat="1" ht="18" customHeight="1" x14ac:dyDescent="0.15">
      <c r="A84" s="684"/>
      <c r="B84" s="1737" t="s">
        <v>123</v>
      </c>
      <c r="C84" s="466" t="s">
        <v>181</v>
      </c>
      <c r="D84" s="1760" t="s">
        <v>635</v>
      </c>
      <c r="E84" s="1920" t="s">
        <v>1074</v>
      </c>
      <c r="F84" s="1795" t="s">
        <v>755</v>
      </c>
      <c r="G84" s="1922" t="s">
        <v>117</v>
      </c>
      <c r="H84" s="1487" t="s">
        <v>444</v>
      </c>
      <c r="I84" s="1854" t="s">
        <v>1078</v>
      </c>
      <c r="J84" s="1846" t="s">
        <v>227</v>
      </c>
      <c r="K84" s="1844" t="s">
        <v>1079</v>
      </c>
      <c r="L84" s="1693">
        <v>10680</v>
      </c>
      <c r="M84" s="250">
        <v>0</v>
      </c>
      <c r="N84" s="1875" t="s">
        <v>1457</v>
      </c>
      <c r="O84" s="1875" t="s">
        <v>1457</v>
      </c>
      <c r="P84" s="1895" t="s">
        <v>1457</v>
      </c>
    </row>
    <row r="85" spans="1:16" s="4" customFormat="1" ht="18" customHeight="1" x14ac:dyDescent="0.15">
      <c r="A85" s="684"/>
      <c r="B85" s="1738"/>
      <c r="C85" s="467" t="s">
        <v>182</v>
      </c>
      <c r="D85" s="1761"/>
      <c r="E85" s="1921"/>
      <c r="F85" s="1924"/>
      <c r="G85" s="1923"/>
      <c r="H85" s="1488" t="s">
        <v>444</v>
      </c>
      <c r="I85" s="1856"/>
      <c r="J85" s="1847"/>
      <c r="K85" s="1845"/>
      <c r="L85" s="1694"/>
      <c r="M85" s="580">
        <v>0</v>
      </c>
      <c r="N85" s="1877"/>
      <c r="O85" s="1877"/>
      <c r="P85" s="1897"/>
    </row>
    <row r="86" spans="1:16" s="4" customFormat="1" ht="18" customHeight="1" x14ac:dyDescent="0.15">
      <c r="A86" s="684"/>
      <c r="B86" s="1738"/>
      <c r="C86" s="228" t="s">
        <v>251</v>
      </c>
      <c r="D86" s="1687"/>
      <c r="E86" s="1688"/>
      <c r="F86" s="1688"/>
      <c r="G86" s="1688"/>
      <c r="H86" s="1688"/>
      <c r="I86" s="1688"/>
      <c r="J86" s="1688"/>
      <c r="K86" s="1689"/>
      <c r="L86" s="1695"/>
      <c r="M86" s="638">
        <v>0</v>
      </c>
      <c r="N86" s="638" t="s">
        <v>1457</v>
      </c>
      <c r="O86" s="638" t="s">
        <v>1457</v>
      </c>
      <c r="P86" s="702"/>
    </row>
    <row r="87" spans="1:16" s="4" customFormat="1" ht="18" customHeight="1" x14ac:dyDescent="0.15">
      <c r="A87" s="684"/>
      <c r="B87" s="455" t="s">
        <v>58</v>
      </c>
      <c r="C87" s="456" t="s">
        <v>31</v>
      </c>
      <c r="D87" s="1462" t="s">
        <v>635</v>
      </c>
      <c r="E87" s="457" t="s">
        <v>1074</v>
      </c>
      <c r="F87" s="1436" t="s">
        <v>1110</v>
      </c>
      <c r="G87" s="1451" t="s">
        <v>825</v>
      </c>
      <c r="H87" s="1483" t="s">
        <v>444</v>
      </c>
      <c r="I87" s="653" t="s">
        <v>1078</v>
      </c>
      <c r="J87" s="458" t="s">
        <v>227</v>
      </c>
      <c r="K87" s="652" t="s">
        <v>1079</v>
      </c>
      <c r="L87" s="582" t="s">
        <v>50</v>
      </c>
      <c r="M87" s="633">
        <v>0</v>
      </c>
      <c r="N87" s="633" t="s">
        <v>1457</v>
      </c>
      <c r="O87" s="633" t="s">
        <v>1457</v>
      </c>
      <c r="P87" s="642" t="s">
        <v>117</v>
      </c>
    </row>
    <row r="88" spans="1:16" s="4" customFormat="1" ht="27" customHeight="1" thickBot="1" x14ac:dyDescent="0.2">
      <c r="A88" s="684"/>
      <c r="B88" s="449" t="s">
        <v>58</v>
      </c>
      <c r="C88" s="685" t="s">
        <v>32</v>
      </c>
      <c r="D88" s="1834" t="s">
        <v>1111</v>
      </c>
      <c r="E88" s="1835"/>
      <c r="F88" s="1836"/>
      <c r="G88" s="593" t="s">
        <v>830</v>
      </c>
      <c r="H88" s="1489" t="s">
        <v>444</v>
      </c>
      <c r="I88" s="468" t="s">
        <v>1078</v>
      </c>
      <c r="J88" s="469" t="s">
        <v>227</v>
      </c>
      <c r="K88" s="470" t="s">
        <v>1112</v>
      </c>
      <c r="L88" s="1222" t="s">
        <v>117</v>
      </c>
      <c r="M88" s="471">
        <v>0</v>
      </c>
      <c r="N88" s="471" t="s">
        <v>1457</v>
      </c>
      <c r="O88" s="471" t="s">
        <v>1457</v>
      </c>
      <c r="P88" s="472" t="s">
        <v>117</v>
      </c>
    </row>
    <row r="89" spans="1:16" ht="16.5" customHeight="1" x14ac:dyDescent="0.15">
      <c r="A89" s="13"/>
      <c r="B89" s="61" t="s">
        <v>964</v>
      </c>
      <c r="C89" s="61"/>
      <c r="E89" s="19"/>
      <c r="F89" s="1444"/>
      <c r="G89" s="1452"/>
      <c r="H89" s="1490"/>
      <c r="I89" s="117"/>
      <c r="K89" s="408"/>
      <c r="L89" s="54"/>
      <c r="M89" s="55"/>
      <c r="N89" s="55"/>
      <c r="O89" s="55"/>
      <c r="P89" s="19"/>
    </row>
    <row r="90" spans="1:16" x14ac:dyDescent="0.15">
      <c r="B90" s="9"/>
      <c r="K90" s="408"/>
      <c r="L90" s="54"/>
      <c r="M90" s="55"/>
    </row>
    <row r="91" spans="1:16" x14ac:dyDescent="0.15">
      <c r="B91" s="9"/>
      <c r="I91" s="117"/>
      <c r="K91" s="408"/>
      <c r="L91" s="54"/>
      <c r="M91" s="55"/>
    </row>
  </sheetData>
  <mergeCells count="206">
    <mergeCell ref="I69:I70"/>
    <mergeCell ref="D80:D82"/>
    <mergeCell ref="E80:E81"/>
    <mergeCell ref="F80:F82"/>
    <mergeCell ref="K80:K82"/>
    <mergeCell ref="J80:J82"/>
    <mergeCell ref="I80:I82"/>
    <mergeCell ref="G80:G82"/>
    <mergeCell ref="E69:E70"/>
    <mergeCell ref="P65:P67"/>
    <mergeCell ref="O65:O67"/>
    <mergeCell ref="N65:N67"/>
    <mergeCell ref="D65:D67"/>
    <mergeCell ref="E65:E67"/>
    <mergeCell ref="F65:F67"/>
    <mergeCell ref="G66:G67"/>
    <mergeCell ref="I65:I66"/>
    <mergeCell ref="D84:D85"/>
    <mergeCell ref="E84:E85"/>
    <mergeCell ref="K84:K85"/>
    <mergeCell ref="J84:J85"/>
    <mergeCell ref="G84:G85"/>
    <mergeCell ref="F84:F85"/>
    <mergeCell ref="I84:I85"/>
    <mergeCell ref="P69:P70"/>
    <mergeCell ref="O69:O70"/>
    <mergeCell ref="N69:N70"/>
    <mergeCell ref="P84:P85"/>
    <mergeCell ref="O84:O85"/>
    <mergeCell ref="N84:N85"/>
    <mergeCell ref="P80:P82"/>
    <mergeCell ref="O80:O82"/>
    <mergeCell ref="N80:N82"/>
    <mergeCell ref="N62:N63"/>
    <mergeCell ref="G61:G62"/>
    <mergeCell ref="I58:I59"/>
    <mergeCell ref="J58:J59"/>
    <mergeCell ref="K58:K59"/>
    <mergeCell ref="I61:I62"/>
    <mergeCell ref="K61:K62"/>
    <mergeCell ref="J61:J62"/>
    <mergeCell ref="J65:J66"/>
    <mergeCell ref="K65:K66"/>
    <mergeCell ref="P51:P56"/>
    <mergeCell ref="O51:O56"/>
    <mergeCell ref="N51:N56"/>
    <mergeCell ref="P45:P48"/>
    <mergeCell ref="F58:F59"/>
    <mergeCell ref="F61:F62"/>
    <mergeCell ref="E60:E63"/>
    <mergeCell ref="D61:D62"/>
    <mergeCell ref="D58:D59"/>
    <mergeCell ref="K51:K54"/>
    <mergeCell ref="J51:J54"/>
    <mergeCell ref="J55:J56"/>
    <mergeCell ref="I55:I56"/>
    <mergeCell ref="K55:K56"/>
    <mergeCell ref="D54:D56"/>
    <mergeCell ref="G52:G56"/>
    <mergeCell ref="F50:F56"/>
    <mergeCell ref="E50:E56"/>
    <mergeCell ref="I51:I54"/>
    <mergeCell ref="N58:N60"/>
    <mergeCell ref="O58:O60"/>
    <mergeCell ref="P58:P60"/>
    <mergeCell ref="P62:P63"/>
    <mergeCell ref="O62:O63"/>
    <mergeCell ref="P42:P43"/>
    <mergeCell ref="O45:O48"/>
    <mergeCell ref="N45:N48"/>
    <mergeCell ref="O42:O43"/>
    <mergeCell ref="N42:N43"/>
    <mergeCell ref="D37:D39"/>
    <mergeCell ref="E37:E39"/>
    <mergeCell ref="N38:N39"/>
    <mergeCell ref="D41:D43"/>
    <mergeCell ref="E41:E43"/>
    <mergeCell ref="F41:F43"/>
    <mergeCell ref="G42:G43"/>
    <mergeCell ref="I42:I43"/>
    <mergeCell ref="K42:K43"/>
    <mergeCell ref="J42:J43"/>
    <mergeCell ref="K46:K48"/>
    <mergeCell ref="J46:J48"/>
    <mergeCell ref="I46:I48"/>
    <mergeCell ref="D45:D48"/>
    <mergeCell ref="E45:E48"/>
    <mergeCell ref="F45:F48"/>
    <mergeCell ref="G45:G48"/>
    <mergeCell ref="G37:G39"/>
    <mergeCell ref="P15:P19"/>
    <mergeCell ref="D20:K20"/>
    <mergeCell ref="L14:L20"/>
    <mergeCell ref="L21:L25"/>
    <mergeCell ref="K34:K35"/>
    <mergeCell ref="J37:J39"/>
    <mergeCell ref="K37:K39"/>
    <mergeCell ref="I37:I39"/>
    <mergeCell ref="F37:F39"/>
    <mergeCell ref="P29:P30"/>
    <mergeCell ref="O29:O30"/>
    <mergeCell ref="N29:N30"/>
    <mergeCell ref="K28:K29"/>
    <mergeCell ref="J28:J29"/>
    <mergeCell ref="K14:K17"/>
    <mergeCell ref="J14:J17"/>
    <mergeCell ref="O15:O19"/>
    <mergeCell ref="N15:N19"/>
    <mergeCell ref="P22:P24"/>
    <mergeCell ref="O22:O24"/>
    <mergeCell ref="N22:N24"/>
    <mergeCell ref="G28:G30"/>
    <mergeCell ref="F28:F30"/>
    <mergeCell ref="D28:D30"/>
    <mergeCell ref="D88:F88"/>
    <mergeCell ref="B84:B86"/>
    <mergeCell ref="B21:B25"/>
    <mergeCell ref="B28:B31"/>
    <mergeCell ref="B34:B36"/>
    <mergeCell ref="B37:B40"/>
    <mergeCell ref="B41:B44"/>
    <mergeCell ref="B45:B49"/>
    <mergeCell ref="B50:B57"/>
    <mergeCell ref="B58:B64"/>
    <mergeCell ref="B65:B68"/>
    <mergeCell ref="B69:B71"/>
    <mergeCell ref="B80:B83"/>
    <mergeCell ref="D31:K31"/>
    <mergeCell ref="D36:K36"/>
    <mergeCell ref="D49:K49"/>
    <mergeCell ref="D25:K25"/>
    <mergeCell ref="D64:K64"/>
    <mergeCell ref="D71:K71"/>
    <mergeCell ref="D68:K68"/>
    <mergeCell ref="I28:I29"/>
    <mergeCell ref="F69:F70"/>
    <mergeCell ref="K69:K70"/>
    <mergeCell ref="J69:J70"/>
    <mergeCell ref="N1:P1"/>
    <mergeCell ref="D2:G2"/>
    <mergeCell ref="I2:K2"/>
    <mergeCell ref="B4:B13"/>
    <mergeCell ref="A8:A9"/>
    <mergeCell ref="L1:L2"/>
    <mergeCell ref="M1:M2"/>
    <mergeCell ref="L4:L13"/>
    <mergeCell ref="D4:D6"/>
    <mergeCell ref="D9:D12"/>
    <mergeCell ref="E8:E12"/>
    <mergeCell ref="E4:E6"/>
    <mergeCell ref="F5:F6"/>
    <mergeCell ref="F8:F12"/>
    <mergeCell ref="G5:G6"/>
    <mergeCell ref="G9:G12"/>
    <mergeCell ref="D13:K13"/>
    <mergeCell ref="N5:N12"/>
    <mergeCell ref="O5:O12"/>
    <mergeCell ref="P5:P12"/>
    <mergeCell ref="B14:B20"/>
    <mergeCell ref="A1:A2"/>
    <mergeCell ref="B1:B2"/>
    <mergeCell ref="C1:C2"/>
    <mergeCell ref="D1:K1"/>
    <mergeCell ref="I6:I11"/>
    <mergeCell ref="K6:K11"/>
    <mergeCell ref="J6:J11"/>
    <mergeCell ref="J22:J24"/>
    <mergeCell ref="K22:K24"/>
    <mergeCell ref="I22:I24"/>
    <mergeCell ref="G22:G24"/>
    <mergeCell ref="F21:F24"/>
    <mergeCell ref="E22:E24"/>
    <mergeCell ref="D22:D24"/>
    <mergeCell ref="D18:D19"/>
    <mergeCell ref="D14:D17"/>
    <mergeCell ref="F14:F17"/>
    <mergeCell ref="F18:F19"/>
    <mergeCell ref="G14:G19"/>
    <mergeCell ref="I14:I17"/>
    <mergeCell ref="J18:J19"/>
    <mergeCell ref="I18:I19"/>
    <mergeCell ref="K18:K19"/>
    <mergeCell ref="E14:E19"/>
    <mergeCell ref="E28:E30"/>
    <mergeCell ref="E34:E35"/>
    <mergeCell ref="F34:F35"/>
    <mergeCell ref="I34:I35"/>
    <mergeCell ref="J34:J35"/>
    <mergeCell ref="D86:K86"/>
    <mergeCell ref="D83:K83"/>
    <mergeCell ref="L28:L31"/>
    <mergeCell ref="L34:L36"/>
    <mergeCell ref="L37:L40"/>
    <mergeCell ref="L41:L44"/>
    <mergeCell ref="L45:L49"/>
    <mergeCell ref="L84:L86"/>
    <mergeCell ref="L50:L57"/>
    <mergeCell ref="L58:L64"/>
    <mergeCell ref="L65:L68"/>
    <mergeCell ref="L69:L71"/>
    <mergeCell ref="L80:L83"/>
    <mergeCell ref="D44:K44"/>
    <mergeCell ref="D40:K40"/>
    <mergeCell ref="D57:K57"/>
    <mergeCell ref="G69:G70"/>
    <mergeCell ref="D69:D70"/>
  </mergeCells>
  <phoneticPr fontId="2"/>
  <conditionalFormatting sqref="E26:K26 D14:E14 D60:F60 I58:K58 G14:H14 D58:E58 D61 H15:H19 F63 D63 E59 I60:K61 I63:K63">
    <cfRule type="cellIs" dxfId="9" priority="9" stopIfTrue="1" operator="equal">
      <formula>0</formula>
    </cfRule>
  </conditionalFormatting>
  <conditionalFormatting sqref="D34:K34 D21:K21 D4:K4 D7:H8 F5:K5 D9 G9:H9 H6:K6 H12:K12 H10:H11 H23:H24 D22:E22 G22:K22 D35 G35:H35">
    <cfRule type="cellIs" dxfId="8" priority="10" stopIfTrue="1" operator="equal">
      <formula>0</formula>
    </cfRule>
  </conditionalFormatting>
  <conditionalFormatting sqref="I14:K14 I18:K18">
    <cfRule type="cellIs" dxfId="7" priority="8" stopIfTrue="1" operator="equal">
      <formula>0</formula>
    </cfRule>
  </conditionalFormatting>
  <conditionalFormatting sqref="F14">
    <cfRule type="cellIs" dxfId="6" priority="7" stopIfTrue="1" operator="equal">
      <formula>0</formula>
    </cfRule>
  </conditionalFormatting>
  <conditionalFormatting sqref="F27">
    <cfRule type="cellIs" dxfId="5" priority="6" stopIfTrue="1" operator="equal">
      <formula>0</formula>
    </cfRule>
  </conditionalFormatting>
  <conditionalFormatting sqref="F45 F41 F18">
    <cfRule type="cellIs" dxfId="4" priority="5" stopIfTrue="1" operator="equal">
      <formula>0</formula>
    </cfRule>
  </conditionalFormatting>
  <conditionalFormatting sqref="F78">
    <cfRule type="cellIs" dxfId="3" priority="4" stopIfTrue="1" operator="equal">
      <formula>0</formula>
    </cfRule>
  </conditionalFormatting>
  <conditionalFormatting sqref="F87 F84 F80 F73 F61 F58">
    <cfRule type="cellIs" dxfId="2" priority="3" stopIfTrue="1" operator="equal">
      <formula>0</formula>
    </cfRule>
  </conditionalFormatting>
  <conditionalFormatting sqref="F74">
    <cfRule type="cellIs" dxfId="1" priority="2" stopIfTrue="1" operator="equal">
      <formula>0</formula>
    </cfRule>
  </conditionalFormatting>
  <conditionalFormatting sqref="D26 D18">
    <cfRule type="cellIs" dxfId="0" priority="1" stopIfTrue="1" operator="equal">
      <formula>0</formula>
    </cfRule>
  </conditionalFormatting>
  <printOptions horizontalCentered="1" verticalCentered="1"/>
  <pageMargins left="0.51181102362204722" right="0.23622047244094491" top="0.39370078740157483" bottom="0" header="0.19685039370078741" footer="0"/>
  <pageSetup paperSize="9" scale="52" orientation="portrait" r:id="rId1"/>
  <headerFooter alignWithMargins="0">
    <oddHeader>&amp;C&amp;"ＭＳ Ｐゴシック,太字"&amp;16&amp;A&amp;R&amp;9
公共図書館調査（２０２２年度）</oddHeader>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pageSetUpPr fitToPage="1"/>
  </sheetPr>
  <dimension ref="A1:X92"/>
  <sheetViews>
    <sheetView zoomScaleNormal="100" zoomScaleSheetLayoutView="100" workbookViewId="0">
      <selection activeCell="B1" sqref="B1:B3"/>
    </sheetView>
  </sheetViews>
  <sheetFormatPr defaultRowHeight="13.5" x14ac:dyDescent="0.15"/>
  <cols>
    <col min="1" max="1" width="3.375" style="5" customWidth="1"/>
    <col min="2" max="2" width="6.875" style="5" customWidth="1"/>
    <col min="3" max="3" width="5.375" style="10" customWidth="1"/>
    <col min="4" max="4" width="8.5" style="5" customWidth="1"/>
    <col min="5" max="5" width="7.375" style="5" customWidth="1"/>
    <col min="6" max="6" width="7.375" style="5" hidden="1" customWidth="1"/>
    <col min="7" max="7" width="10.375" style="5" customWidth="1"/>
    <col min="8" max="8" width="5.5" style="22" customWidth="1"/>
    <col min="9" max="9" width="8.625" style="680" customWidth="1"/>
    <col min="10" max="10" width="4.375" style="1497" customWidth="1"/>
    <col min="11" max="18" width="5.625" style="5" customWidth="1"/>
    <col min="19" max="19" width="5.625" style="20" customWidth="1"/>
    <col min="20" max="20" width="5.625" style="21" customWidth="1"/>
    <col min="21" max="21" width="5.625" style="5" customWidth="1"/>
    <col min="22" max="22" width="5.625" style="21" customWidth="1"/>
    <col min="23" max="23" width="8.75" style="18" customWidth="1"/>
    <col min="24" max="16384" width="9" style="5"/>
  </cols>
  <sheetData>
    <row r="1" spans="1:23" s="14" customFormat="1" ht="15.95" customHeight="1" x14ac:dyDescent="0.15">
      <c r="A1" s="1968" t="s">
        <v>53</v>
      </c>
      <c r="B1" s="1970" t="s">
        <v>169</v>
      </c>
      <c r="C1" s="1724" t="s">
        <v>258</v>
      </c>
      <c r="D1" s="1986" t="s">
        <v>174</v>
      </c>
      <c r="E1" s="1987"/>
      <c r="F1" s="1217"/>
      <c r="G1" s="1973" t="s">
        <v>175</v>
      </c>
      <c r="H1" s="1973"/>
      <c r="I1" s="1973"/>
      <c r="J1" s="1973"/>
      <c r="K1" s="1974" t="s">
        <v>960</v>
      </c>
      <c r="L1" s="1975"/>
      <c r="M1" s="1975"/>
      <c r="N1" s="1975"/>
      <c r="O1" s="1975"/>
      <c r="P1" s="1975"/>
      <c r="Q1" s="1975"/>
      <c r="R1" s="1975"/>
      <c r="S1" s="1975"/>
      <c r="T1" s="1975"/>
      <c r="U1" s="1975"/>
      <c r="V1" s="1976"/>
      <c r="W1" s="1982" t="s">
        <v>256</v>
      </c>
    </row>
    <row r="2" spans="1:23" s="14" customFormat="1" ht="15.95" customHeight="1" x14ac:dyDescent="0.15">
      <c r="A2" s="1968"/>
      <c r="B2" s="1971"/>
      <c r="C2" s="1985"/>
      <c r="D2" s="1980" t="s">
        <v>172</v>
      </c>
      <c r="E2" s="1978" t="s">
        <v>242</v>
      </c>
      <c r="F2" s="1218"/>
      <c r="G2" s="1988" t="s">
        <v>173</v>
      </c>
      <c r="H2" s="1990" t="s">
        <v>51</v>
      </c>
      <c r="I2" s="1991"/>
      <c r="J2" s="1994" t="s">
        <v>52</v>
      </c>
      <c r="K2" s="1996" t="s">
        <v>93</v>
      </c>
      <c r="L2" s="1996"/>
      <c r="M2" s="1996" t="s">
        <v>245</v>
      </c>
      <c r="N2" s="1996"/>
      <c r="O2" s="1977" t="s">
        <v>92</v>
      </c>
      <c r="P2" s="1977"/>
      <c r="Q2" s="1977" t="s">
        <v>246</v>
      </c>
      <c r="R2" s="1977"/>
      <c r="S2" s="1977" t="s">
        <v>180</v>
      </c>
      <c r="T2" s="1977"/>
      <c r="U2" s="1997" t="s">
        <v>272</v>
      </c>
      <c r="V2" s="1997"/>
      <c r="W2" s="1983"/>
    </row>
    <row r="3" spans="1:23" ht="15.95" customHeight="1" thickBot="1" x14ac:dyDescent="0.2">
      <c r="A3" s="1969"/>
      <c r="B3" s="1972"/>
      <c r="C3" s="1725"/>
      <c r="D3" s="1981"/>
      <c r="E3" s="1979"/>
      <c r="F3" s="1219"/>
      <c r="G3" s="1989"/>
      <c r="H3" s="1992"/>
      <c r="I3" s="1993"/>
      <c r="J3" s="1995"/>
      <c r="K3" s="186" t="s">
        <v>243</v>
      </c>
      <c r="L3" s="186" t="s">
        <v>244</v>
      </c>
      <c r="M3" s="186" t="s">
        <v>243</v>
      </c>
      <c r="N3" s="186" t="s">
        <v>244</v>
      </c>
      <c r="O3" s="186" t="s">
        <v>243</v>
      </c>
      <c r="P3" s="186" t="s">
        <v>244</v>
      </c>
      <c r="Q3" s="186" t="s">
        <v>243</v>
      </c>
      <c r="R3" s="186" t="s">
        <v>244</v>
      </c>
      <c r="S3" s="186" t="s">
        <v>243</v>
      </c>
      <c r="T3" s="186" t="s">
        <v>244</v>
      </c>
      <c r="U3" s="186" t="s">
        <v>243</v>
      </c>
      <c r="V3" s="186" t="s">
        <v>244</v>
      </c>
      <c r="W3" s="1984"/>
    </row>
    <row r="4" spans="1:23" s="4" customFormat="1" ht="15" customHeight="1" x14ac:dyDescent="0.15">
      <c r="A4" s="187"/>
      <c r="B4" s="189" t="s">
        <v>66</v>
      </c>
      <c r="C4" s="224" t="s">
        <v>33</v>
      </c>
      <c r="D4" s="655" t="s">
        <v>639</v>
      </c>
      <c r="E4" s="1220">
        <v>18193.310000000001</v>
      </c>
      <c r="F4" s="1220" t="s">
        <v>1113</v>
      </c>
      <c r="G4" s="288" t="s">
        <v>1114</v>
      </c>
      <c r="H4" s="191" t="s">
        <v>312</v>
      </c>
      <c r="I4" s="655" t="s">
        <v>314</v>
      </c>
      <c r="J4" s="258" t="s">
        <v>385</v>
      </c>
      <c r="K4" s="259">
        <v>41</v>
      </c>
      <c r="L4" s="259">
        <v>26</v>
      </c>
      <c r="M4" s="259">
        <v>0</v>
      </c>
      <c r="N4" s="259">
        <v>0</v>
      </c>
      <c r="O4" s="259">
        <v>57.7</v>
      </c>
      <c r="P4" s="259">
        <v>32.4</v>
      </c>
      <c r="Q4" s="259">
        <v>0</v>
      </c>
      <c r="R4" s="259">
        <v>0</v>
      </c>
      <c r="S4" s="259">
        <v>0</v>
      </c>
      <c r="T4" s="259">
        <v>0</v>
      </c>
      <c r="U4" s="541">
        <v>98.7</v>
      </c>
      <c r="V4" s="541">
        <v>58.4</v>
      </c>
      <c r="W4" s="671" t="s">
        <v>441</v>
      </c>
    </row>
    <row r="5" spans="1:23" s="4" customFormat="1" ht="15" customHeight="1" x14ac:dyDescent="0.15">
      <c r="A5" s="35"/>
      <c r="B5" s="1998" t="s">
        <v>67</v>
      </c>
      <c r="C5" s="118" t="s">
        <v>37</v>
      </c>
      <c r="D5" s="370" t="s">
        <v>639</v>
      </c>
      <c r="E5" s="260">
        <v>6415</v>
      </c>
      <c r="F5" s="260"/>
      <c r="G5" s="289" t="s">
        <v>1115</v>
      </c>
      <c r="H5" s="118" t="s">
        <v>312</v>
      </c>
      <c r="I5" s="370" t="s">
        <v>314</v>
      </c>
      <c r="J5" s="261" t="s">
        <v>316</v>
      </c>
      <c r="K5" s="262">
        <v>17</v>
      </c>
      <c r="L5" s="262">
        <v>15</v>
      </c>
      <c r="M5" s="262">
        <v>0</v>
      </c>
      <c r="N5" s="262">
        <v>0</v>
      </c>
      <c r="O5" s="262">
        <v>37.1</v>
      </c>
      <c r="P5" s="262">
        <v>28</v>
      </c>
      <c r="Q5" s="262">
        <v>7.3</v>
      </c>
      <c r="R5" s="262">
        <v>2.9</v>
      </c>
      <c r="S5" s="262">
        <v>0</v>
      </c>
      <c r="T5" s="262">
        <v>0</v>
      </c>
      <c r="U5" s="542">
        <v>61.4</v>
      </c>
      <c r="V5" s="542">
        <v>45.9</v>
      </c>
      <c r="W5" s="1493" t="s">
        <v>1116</v>
      </c>
    </row>
    <row r="6" spans="1:23" s="4" customFormat="1" ht="15" customHeight="1" x14ac:dyDescent="0.15">
      <c r="A6" s="35"/>
      <c r="B6" s="1999"/>
      <c r="C6" s="119" t="s">
        <v>40</v>
      </c>
      <c r="D6" s="122" t="s">
        <v>634</v>
      </c>
      <c r="E6" s="126">
        <v>2599</v>
      </c>
      <c r="F6" s="126"/>
      <c r="G6" s="119" t="s">
        <v>1117</v>
      </c>
      <c r="H6" s="119" t="s">
        <v>312</v>
      </c>
      <c r="I6" s="122" t="s">
        <v>314</v>
      </c>
      <c r="J6" s="123" t="s">
        <v>385</v>
      </c>
      <c r="K6" s="124">
        <v>7</v>
      </c>
      <c r="L6" s="124">
        <v>7</v>
      </c>
      <c r="M6" s="124">
        <v>0</v>
      </c>
      <c r="N6" s="124">
        <v>0</v>
      </c>
      <c r="O6" s="124">
        <v>12</v>
      </c>
      <c r="P6" s="124">
        <v>12</v>
      </c>
      <c r="Q6" s="124">
        <v>3.1</v>
      </c>
      <c r="R6" s="124">
        <v>0.2</v>
      </c>
      <c r="S6" s="124">
        <v>0</v>
      </c>
      <c r="T6" s="124">
        <v>0</v>
      </c>
      <c r="U6" s="543">
        <v>22.1</v>
      </c>
      <c r="V6" s="543">
        <v>19.2</v>
      </c>
      <c r="W6" s="125" t="s">
        <v>1118</v>
      </c>
    </row>
    <row r="7" spans="1:23" s="4" customFormat="1" ht="15" customHeight="1" x14ac:dyDescent="0.15">
      <c r="A7" s="35"/>
      <c r="B7" s="1999"/>
      <c r="C7" s="119" t="s">
        <v>41</v>
      </c>
      <c r="D7" s="122" t="s">
        <v>634</v>
      </c>
      <c r="E7" s="126">
        <v>692</v>
      </c>
      <c r="F7" s="126"/>
      <c r="G7" s="119" t="s">
        <v>1119</v>
      </c>
      <c r="H7" s="119" t="s">
        <v>312</v>
      </c>
      <c r="I7" s="122" t="s">
        <v>314</v>
      </c>
      <c r="J7" s="123" t="s">
        <v>385</v>
      </c>
      <c r="K7" s="124">
        <v>2</v>
      </c>
      <c r="L7" s="124">
        <v>2</v>
      </c>
      <c r="M7" s="124">
        <v>0</v>
      </c>
      <c r="N7" s="124">
        <v>0</v>
      </c>
      <c r="O7" s="124">
        <v>1</v>
      </c>
      <c r="P7" s="124">
        <v>1</v>
      </c>
      <c r="Q7" s="124">
        <v>0.9</v>
      </c>
      <c r="R7" s="124">
        <v>0</v>
      </c>
      <c r="S7" s="124">
        <v>0</v>
      </c>
      <c r="T7" s="124">
        <v>0</v>
      </c>
      <c r="U7" s="543">
        <v>3.9</v>
      </c>
      <c r="V7" s="543">
        <v>3</v>
      </c>
      <c r="W7" s="125" t="s">
        <v>1120</v>
      </c>
    </row>
    <row r="8" spans="1:23" s="4" customFormat="1" ht="15" customHeight="1" x14ac:dyDescent="0.15">
      <c r="A8" s="35"/>
      <c r="B8" s="1999"/>
      <c r="C8" s="119" t="s">
        <v>38</v>
      </c>
      <c r="D8" s="122" t="s">
        <v>634</v>
      </c>
      <c r="E8" s="126">
        <v>39</v>
      </c>
      <c r="F8" s="126"/>
      <c r="G8" s="119" t="s">
        <v>1121</v>
      </c>
      <c r="H8" s="119" t="s">
        <v>466</v>
      </c>
      <c r="I8" s="122" t="s">
        <v>467</v>
      </c>
      <c r="J8" s="123" t="s">
        <v>316</v>
      </c>
      <c r="K8" s="124">
        <v>0</v>
      </c>
      <c r="L8" s="124">
        <v>0</v>
      </c>
      <c r="M8" s="124">
        <v>0</v>
      </c>
      <c r="N8" s="124">
        <v>0</v>
      </c>
      <c r="O8" s="124">
        <v>0</v>
      </c>
      <c r="P8" s="124">
        <v>0</v>
      </c>
      <c r="Q8" s="124">
        <v>0.5</v>
      </c>
      <c r="R8" s="124">
        <v>0</v>
      </c>
      <c r="S8" s="124">
        <v>0</v>
      </c>
      <c r="T8" s="124">
        <v>0</v>
      </c>
      <c r="U8" s="543">
        <v>0.5</v>
      </c>
      <c r="V8" s="543">
        <v>0</v>
      </c>
      <c r="W8" s="125" t="s">
        <v>1122</v>
      </c>
    </row>
    <row r="9" spans="1:23" s="4" customFormat="1" ht="15" customHeight="1" x14ac:dyDescent="0.15">
      <c r="A9" s="35"/>
      <c r="B9" s="1999"/>
      <c r="C9" s="119" t="s">
        <v>39</v>
      </c>
      <c r="D9" s="122" t="s">
        <v>634</v>
      </c>
      <c r="E9" s="126">
        <v>66</v>
      </c>
      <c r="F9" s="126"/>
      <c r="G9" s="119" t="s">
        <v>1117</v>
      </c>
      <c r="H9" s="119" t="s">
        <v>312</v>
      </c>
      <c r="I9" s="122" t="s">
        <v>467</v>
      </c>
      <c r="J9" s="123" t="s">
        <v>385</v>
      </c>
      <c r="K9" s="124">
        <v>0</v>
      </c>
      <c r="L9" s="124">
        <v>0</v>
      </c>
      <c r="M9" s="124">
        <v>0</v>
      </c>
      <c r="N9" s="124">
        <v>0</v>
      </c>
      <c r="O9" s="124">
        <v>4</v>
      </c>
      <c r="P9" s="124">
        <v>4</v>
      </c>
      <c r="Q9" s="124">
        <v>0.7</v>
      </c>
      <c r="R9" s="124">
        <v>0</v>
      </c>
      <c r="S9" s="124">
        <v>0</v>
      </c>
      <c r="T9" s="124">
        <v>0</v>
      </c>
      <c r="U9" s="543">
        <v>4.7</v>
      </c>
      <c r="V9" s="543">
        <v>4</v>
      </c>
      <c r="W9" s="125" t="s">
        <v>1123</v>
      </c>
    </row>
    <row r="10" spans="1:23" s="4" customFormat="1" ht="15" customHeight="1" x14ac:dyDescent="0.15">
      <c r="A10" s="35"/>
      <c r="B10" s="1999"/>
      <c r="C10" s="119" t="s">
        <v>294</v>
      </c>
      <c r="D10" s="122" t="s">
        <v>634</v>
      </c>
      <c r="E10" s="126">
        <v>458</v>
      </c>
      <c r="F10" s="126"/>
      <c r="G10" s="119" t="s">
        <v>1124</v>
      </c>
      <c r="H10" s="119" t="s">
        <v>466</v>
      </c>
      <c r="I10" s="122" t="s">
        <v>467</v>
      </c>
      <c r="J10" s="123" t="s">
        <v>316</v>
      </c>
      <c r="K10" s="124">
        <v>0</v>
      </c>
      <c r="L10" s="124">
        <v>0</v>
      </c>
      <c r="M10" s="124">
        <v>0</v>
      </c>
      <c r="N10" s="124">
        <v>0</v>
      </c>
      <c r="O10" s="124">
        <v>2</v>
      </c>
      <c r="P10" s="124">
        <v>2</v>
      </c>
      <c r="Q10" s="124">
        <v>0.4</v>
      </c>
      <c r="R10" s="124">
        <v>0.4</v>
      </c>
      <c r="S10" s="124">
        <v>0</v>
      </c>
      <c r="T10" s="124">
        <v>0</v>
      </c>
      <c r="U10" s="543">
        <v>2.4</v>
      </c>
      <c r="V10" s="543">
        <v>2.4</v>
      </c>
      <c r="W10" s="125" t="s">
        <v>1125</v>
      </c>
    </row>
    <row r="11" spans="1:23" s="4" customFormat="1" ht="15" customHeight="1" x14ac:dyDescent="0.15">
      <c r="A11" s="35"/>
      <c r="B11" s="1999"/>
      <c r="C11" s="119" t="s">
        <v>293</v>
      </c>
      <c r="D11" s="122" t="s">
        <v>634</v>
      </c>
      <c r="E11" s="126">
        <v>472</v>
      </c>
      <c r="F11" s="126"/>
      <c r="G11" s="119" t="s">
        <v>1126</v>
      </c>
      <c r="H11" s="119" t="s">
        <v>466</v>
      </c>
      <c r="I11" s="122" t="s">
        <v>314</v>
      </c>
      <c r="J11" s="123" t="s">
        <v>316</v>
      </c>
      <c r="K11" s="124">
        <v>0</v>
      </c>
      <c r="L11" s="124">
        <v>0</v>
      </c>
      <c r="M11" s="124">
        <v>0</v>
      </c>
      <c r="N11" s="124">
        <v>0</v>
      </c>
      <c r="O11" s="124">
        <v>3</v>
      </c>
      <c r="P11" s="124">
        <v>2</v>
      </c>
      <c r="Q11" s="124">
        <v>0.3</v>
      </c>
      <c r="R11" s="124">
        <v>0</v>
      </c>
      <c r="S11" s="124">
        <v>0</v>
      </c>
      <c r="T11" s="124">
        <v>0</v>
      </c>
      <c r="U11" s="543">
        <v>3.3</v>
      </c>
      <c r="V11" s="543">
        <v>2</v>
      </c>
      <c r="W11" s="125" t="s">
        <v>1127</v>
      </c>
    </row>
    <row r="12" spans="1:23" s="4" customFormat="1" ht="15" customHeight="1" x14ac:dyDescent="0.15">
      <c r="A12" s="35"/>
      <c r="B12" s="1999"/>
      <c r="C12" s="119" t="s">
        <v>295</v>
      </c>
      <c r="D12" s="122" t="s">
        <v>639</v>
      </c>
      <c r="E12" s="126">
        <v>732</v>
      </c>
      <c r="F12" s="126"/>
      <c r="G12" s="119" t="s">
        <v>1128</v>
      </c>
      <c r="H12" s="119" t="s">
        <v>466</v>
      </c>
      <c r="I12" s="122" t="s">
        <v>314</v>
      </c>
      <c r="J12" s="123" t="s">
        <v>385</v>
      </c>
      <c r="K12" s="124">
        <v>0</v>
      </c>
      <c r="L12" s="124">
        <v>0</v>
      </c>
      <c r="M12" s="124">
        <v>0</v>
      </c>
      <c r="N12" s="124">
        <v>0</v>
      </c>
      <c r="O12" s="124">
        <v>3</v>
      </c>
      <c r="P12" s="124">
        <v>3</v>
      </c>
      <c r="Q12" s="124">
        <v>0.8</v>
      </c>
      <c r="R12" s="124">
        <v>0.3</v>
      </c>
      <c r="S12" s="124">
        <v>0</v>
      </c>
      <c r="T12" s="124">
        <v>0</v>
      </c>
      <c r="U12" s="543">
        <v>3.8</v>
      </c>
      <c r="V12" s="543">
        <v>3.3</v>
      </c>
      <c r="W12" s="125" t="s">
        <v>1125</v>
      </c>
    </row>
    <row r="13" spans="1:23" s="4" customFormat="1" ht="15" customHeight="1" x14ac:dyDescent="0.15">
      <c r="A13" s="35"/>
      <c r="B13" s="1999"/>
      <c r="C13" s="192" t="s">
        <v>298</v>
      </c>
      <c r="D13" s="202" t="s">
        <v>634</v>
      </c>
      <c r="E13" s="194">
        <v>503</v>
      </c>
      <c r="F13" s="194"/>
      <c r="G13" s="193" t="s">
        <v>1129</v>
      </c>
      <c r="H13" s="193" t="s">
        <v>466</v>
      </c>
      <c r="I13" s="672" t="s">
        <v>314</v>
      </c>
      <c r="J13" s="193" t="s">
        <v>385</v>
      </c>
      <c r="K13" s="204">
        <v>0</v>
      </c>
      <c r="L13" s="204">
        <v>0</v>
      </c>
      <c r="M13" s="204">
        <v>0</v>
      </c>
      <c r="N13" s="204">
        <v>0</v>
      </c>
      <c r="O13" s="204">
        <v>3</v>
      </c>
      <c r="P13" s="204">
        <v>3</v>
      </c>
      <c r="Q13" s="204">
        <v>0.6</v>
      </c>
      <c r="R13" s="204">
        <v>0</v>
      </c>
      <c r="S13" s="204">
        <v>0</v>
      </c>
      <c r="T13" s="204">
        <v>0</v>
      </c>
      <c r="U13" s="544">
        <v>3.6</v>
      </c>
      <c r="V13" s="544">
        <v>3</v>
      </c>
      <c r="W13" s="195" t="s">
        <v>1130</v>
      </c>
    </row>
    <row r="14" spans="1:23" s="16" customFormat="1" ht="15" customHeight="1" x14ac:dyDescent="0.15">
      <c r="A14" s="15"/>
      <c r="B14" s="2000"/>
      <c r="C14" s="225" t="s">
        <v>251</v>
      </c>
      <c r="D14" s="656"/>
      <c r="E14" s="263">
        <v>11976</v>
      </c>
      <c r="F14" s="263"/>
      <c r="G14" s="2001"/>
      <c r="H14" s="2002"/>
      <c r="I14" s="2002"/>
      <c r="J14" s="2002"/>
      <c r="K14" s="264">
        <v>26</v>
      </c>
      <c r="L14" s="264">
        <v>24</v>
      </c>
      <c r="M14" s="264">
        <v>0</v>
      </c>
      <c r="N14" s="264">
        <v>0</v>
      </c>
      <c r="O14" s="264">
        <v>65.099999999999994</v>
      </c>
      <c r="P14" s="264">
        <v>55</v>
      </c>
      <c r="Q14" s="264">
        <v>14.600000000000001</v>
      </c>
      <c r="R14" s="264">
        <v>3.8</v>
      </c>
      <c r="S14" s="264">
        <v>0</v>
      </c>
      <c r="T14" s="264">
        <v>0</v>
      </c>
      <c r="U14" s="264">
        <v>105.7</v>
      </c>
      <c r="V14" s="264">
        <v>82.8</v>
      </c>
      <c r="W14" s="307"/>
    </row>
    <row r="15" spans="1:23" s="4" customFormat="1" ht="15" customHeight="1" x14ac:dyDescent="0.15">
      <c r="A15" s="35"/>
      <c r="B15" s="2004" t="s">
        <v>68</v>
      </c>
      <c r="C15" s="120" t="s">
        <v>283</v>
      </c>
      <c r="D15" s="292" t="s">
        <v>639</v>
      </c>
      <c r="E15" s="269">
        <v>4867.62</v>
      </c>
      <c r="F15" s="269"/>
      <c r="G15" s="290" t="s">
        <v>1131</v>
      </c>
      <c r="H15" s="120" t="s">
        <v>312</v>
      </c>
      <c r="I15" s="292" t="s">
        <v>314</v>
      </c>
      <c r="J15" s="270" t="s">
        <v>316</v>
      </c>
      <c r="K15" s="271">
        <v>11</v>
      </c>
      <c r="L15" s="271">
        <v>9</v>
      </c>
      <c r="M15" s="271">
        <v>4</v>
      </c>
      <c r="N15" s="271">
        <v>0</v>
      </c>
      <c r="O15" s="272">
        <v>24.1</v>
      </c>
      <c r="P15" s="272">
        <v>19.3</v>
      </c>
      <c r="Q15" s="272">
        <v>7.6</v>
      </c>
      <c r="R15" s="538" t="s">
        <v>117</v>
      </c>
      <c r="S15" s="271">
        <v>1</v>
      </c>
      <c r="T15" s="271">
        <v>0</v>
      </c>
      <c r="U15" s="272">
        <v>47.7</v>
      </c>
      <c r="V15" s="272">
        <v>28.3</v>
      </c>
      <c r="W15" s="273" t="s">
        <v>1132</v>
      </c>
    </row>
    <row r="16" spans="1:23" s="4" customFormat="1" ht="15" customHeight="1" x14ac:dyDescent="0.15">
      <c r="A16" s="35"/>
      <c r="B16" s="2005"/>
      <c r="C16" s="121" t="s">
        <v>223</v>
      </c>
      <c r="D16" s="291" t="s">
        <v>639</v>
      </c>
      <c r="E16" s="129">
        <v>1394.72</v>
      </c>
      <c r="F16" s="129"/>
      <c r="G16" s="291" t="s">
        <v>1133</v>
      </c>
      <c r="H16" s="121" t="s">
        <v>312</v>
      </c>
      <c r="I16" s="291" t="s">
        <v>314</v>
      </c>
      <c r="J16" s="130" t="s">
        <v>385</v>
      </c>
      <c r="K16" s="131">
        <v>2</v>
      </c>
      <c r="L16" s="131">
        <v>2</v>
      </c>
      <c r="M16" s="131">
        <v>0</v>
      </c>
      <c r="N16" s="131">
        <v>0</v>
      </c>
      <c r="O16" s="131">
        <v>9.6</v>
      </c>
      <c r="P16" s="131">
        <v>9.6</v>
      </c>
      <c r="Q16" s="131">
        <v>2.5</v>
      </c>
      <c r="R16" s="539" t="s">
        <v>117</v>
      </c>
      <c r="S16" s="131">
        <v>0</v>
      </c>
      <c r="T16" s="131">
        <v>0</v>
      </c>
      <c r="U16" s="137">
        <v>14.1</v>
      </c>
      <c r="V16" s="137">
        <v>11.6</v>
      </c>
      <c r="W16" s="132" t="s">
        <v>1134</v>
      </c>
    </row>
    <row r="17" spans="1:23" s="4" customFormat="1" ht="15" customHeight="1" x14ac:dyDescent="0.15">
      <c r="A17" s="35"/>
      <c r="B17" s="2005"/>
      <c r="C17" s="121" t="s">
        <v>284</v>
      </c>
      <c r="D17" s="291" t="s">
        <v>634</v>
      </c>
      <c r="E17" s="129">
        <v>2671.36</v>
      </c>
      <c r="F17" s="129"/>
      <c r="G17" s="121" t="s">
        <v>1135</v>
      </c>
      <c r="H17" s="121" t="s">
        <v>312</v>
      </c>
      <c r="I17" s="291" t="s">
        <v>314</v>
      </c>
      <c r="J17" s="130" t="s">
        <v>385</v>
      </c>
      <c r="K17" s="131">
        <v>3</v>
      </c>
      <c r="L17" s="131">
        <v>3</v>
      </c>
      <c r="M17" s="131">
        <v>0</v>
      </c>
      <c r="N17" s="131">
        <v>0</v>
      </c>
      <c r="O17" s="131">
        <v>9.6</v>
      </c>
      <c r="P17" s="131">
        <v>9.6</v>
      </c>
      <c r="Q17" s="131">
        <v>2.4</v>
      </c>
      <c r="R17" s="539" t="s">
        <v>117</v>
      </c>
      <c r="S17" s="131">
        <v>0</v>
      </c>
      <c r="T17" s="131">
        <v>0</v>
      </c>
      <c r="U17" s="137">
        <v>15</v>
      </c>
      <c r="V17" s="137">
        <v>12.6</v>
      </c>
      <c r="W17" s="132" t="s">
        <v>1136</v>
      </c>
    </row>
    <row r="18" spans="1:23" s="4" customFormat="1" ht="15" customHeight="1" x14ac:dyDescent="0.15">
      <c r="A18" s="35"/>
      <c r="B18" s="2005"/>
      <c r="C18" s="121" t="s">
        <v>204</v>
      </c>
      <c r="D18" s="291" t="s">
        <v>639</v>
      </c>
      <c r="E18" s="129">
        <v>1387.63</v>
      </c>
      <c r="F18" s="129"/>
      <c r="G18" s="291" t="s">
        <v>1137</v>
      </c>
      <c r="H18" s="121" t="s">
        <v>312</v>
      </c>
      <c r="I18" s="291" t="s">
        <v>314</v>
      </c>
      <c r="J18" s="130" t="s">
        <v>385</v>
      </c>
      <c r="K18" s="131">
        <v>3</v>
      </c>
      <c r="L18" s="131">
        <v>3</v>
      </c>
      <c r="M18" s="131">
        <v>0</v>
      </c>
      <c r="N18" s="131">
        <v>0</v>
      </c>
      <c r="O18" s="131">
        <v>7.2</v>
      </c>
      <c r="P18" s="131">
        <v>6</v>
      </c>
      <c r="Q18" s="131">
        <v>3</v>
      </c>
      <c r="R18" s="131">
        <v>0</v>
      </c>
      <c r="S18" s="131">
        <v>0</v>
      </c>
      <c r="T18" s="131">
        <v>0</v>
      </c>
      <c r="U18" s="137">
        <v>13.2</v>
      </c>
      <c r="V18" s="137">
        <v>9</v>
      </c>
      <c r="W18" s="132" t="s">
        <v>1138</v>
      </c>
    </row>
    <row r="19" spans="1:23" s="4" customFormat="1" ht="15" customHeight="1" x14ac:dyDescent="0.15">
      <c r="A19" s="35"/>
      <c r="B19" s="2005"/>
      <c r="C19" s="121" t="s">
        <v>252</v>
      </c>
      <c r="D19" s="657" t="s">
        <v>639</v>
      </c>
      <c r="E19" s="129">
        <v>868.39</v>
      </c>
      <c r="F19" s="129"/>
      <c r="G19" s="133" t="s">
        <v>1139</v>
      </c>
      <c r="H19" s="133" t="s">
        <v>312</v>
      </c>
      <c r="I19" s="657" t="s">
        <v>314</v>
      </c>
      <c r="J19" s="133" t="s">
        <v>385</v>
      </c>
      <c r="K19" s="131">
        <v>1</v>
      </c>
      <c r="L19" s="131">
        <v>1</v>
      </c>
      <c r="M19" s="131">
        <v>0</v>
      </c>
      <c r="N19" s="131">
        <v>0</v>
      </c>
      <c r="O19" s="131">
        <v>3.6</v>
      </c>
      <c r="P19" s="131">
        <v>3.6</v>
      </c>
      <c r="Q19" s="131">
        <v>1.7</v>
      </c>
      <c r="R19" s="131">
        <v>0.3</v>
      </c>
      <c r="S19" s="131">
        <v>0</v>
      </c>
      <c r="T19" s="131">
        <v>0</v>
      </c>
      <c r="U19" s="137">
        <v>6.3</v>
      </c>
      <c r="V19" s="137">
        <v>4.8999999999999995</v>
      </c>
      <c r="W19" s="132" t="s">
        <v>1140</v>
      </c>
    </row>
    <row r="20" spans="1:23" s="4" customFormat="1" ht="15" customHeight="1" x14ac:dyDescent="0.15">
      <c r="A20" s="35"/>
      <c r="B20" s="2005"/>
      <c r="C20" s="196" t="s">
        <v>253</v>
      </c>
      <c r="D20" s="658" t="s">
        <v>634</v>
      </c>
      <c r="E20" s="197">
        <v>1693</v>
      </c>
      <c r="F20" s="197"/>
      <c r="G20" s="206" t="s">
        <v>1141</v>
      </c>
      <c r="H20" s="206" t="s">
        <v>312</v>
      </c>
      <c r="I20" s="658" t="s">
        <v>314</v>
      </c>
      <c r="J20" s="206" t="s">
        <v>385</v>
      </c>
      <c r="K20" s="199">
        <v>3</v>
      </c>
      <c r="L20" s="199">
        <v>3</v>
      </c>
      <c r="M20" s="199">
        <v>0</v>
      </c>
      <c r="N20" s="199">
        <v>0</v>
      </c>
      <c r="O20" s="199">
        <v>2.4</v>
      </c>
      <c r="P20" s="199">
        <v>2.4</v>
      </c>
      <c r="Q20" s="199">
        <v>1.8</v>
      </c>
      <c r="R20" s="199">
        <v>1.8</v>
      </c>
      <c r="S20" s="199">
        <v>0</v>
      </c>
      <c r="T20" s="199">
        <v>0</v>
      </c>
      <c r="U20" s="200">
        <v>7.2</v>
      </c>
      <c r="V20" s="200">
        <v>7.2</v>
      </c>
      <c r="W20" s="207" t="s">
        <v>1140</v>
      </c>
    </row>
    <row r="21" spans="1:23" s="16" customFormat="1" ht="15" customHeight="1" x14ac:dyDescent="0.15">
      <c r="A21" s="15"/>
      <c r="B21" s="2006"/>
      <c r="C21" s="226" t="s">
        <v>251</v>
      </c>
      <c r="D21" s="659"/>
      <c r="E21" s="274">
        <v>12882.720000000001</v>
      </c>
      <c r="F21" s="274"/>
      <c r="G21" s="1953"/>
      <c r="H21" s="2003"/>
      <c r="I21" s="2003"/>
      <c r="J21" s="2003"/>
      <c r="K21" s="127">
        <v>23</v>
      </c>
      <c r="L21" s="127">
        <v>21</v>
      </c>
      <c r="M21" s="127">
        <v>4</v>
      </c>
      <c r="N21" s="127">
        <v>0</v>
      </c>
      <c r="O21" s="127">
        <v>56.500000000000007</v>
      </c>
      <c r="P21" s="127">
        <v>50.5</v>
      </c>
      <c r="Q21" s="127">
        <v>19</v>
      </c>
      <c r="R21" s="127">
        <v>2.1</v>
      </c>
      <c r="S21" s="127">
        <v>1</v>
      </c>
      <c r="T21" s="127">
        <v>0</v>
      </c>
      <c r="U21" s="127">
        <v>103.50000000000001</v>
      </c>
      <c r="V21" s="127">
        <v>73.600000000000009</v>
      </c>
      <c r="W21" s="308"/>
    </row>
    <row r="22" spans="1:23" s="4" customFormat="1" ht="15" customHeight="1" x14ac:dyDescent="0.15">
      <c r="A22" s="35"/>
      <c r="B22" s="1999" t="s">
        <v>69</v>
      </c>
      <c r="C22" s="212" t="s">
        <v>90</v>
      </c>
      <c r="D22" s="660" t="s">
        <v>634</v>
      </c>
      <c r="E22" s="286">
        <v>3229.1</v>
      </c>
      <c r="F22" s="286"/>
      <c r="G22" s="265" t="s">
        <v>1142</v>
      </c>
      <c r="H22" s="212" t="s">
        <v>312</v>
      </c>
      <c r="I22" s="660" t="s">
        <v>314</v>
      </c>
      <c r="J22" s="1494" t="s">
        <v>385</v>
      </c>
      <c r="K22" s="266">
        <v>11</v>
      </c>
      <c r="L22" s="266">
        <v>10</v>
      </c>
      <c r="M22" s="266">
        <v>0</v>
      </c>
      <c r="N22" s="266">
        <v>0</v>
      </c>
      <c r="O22" s="267">
        <v>9</v>
      </c>
      <c r="P22" s="267">
        <v>7</v>
      </c>
      <c r="Q22" s="267">
        <v>0</v>
      </c>
      <c r="R22" s="267">
        <v>0</v>
      </c>
      <c r="S22" s="266">
        <v>0</v>
      </c>
      <c r="T22" s="266">
        <v>0</v>
      </c>
      <c r="U22" s="542">
        <v>20</v>
      </c>
      <c r="V22" s="542">
        <v>17</v>
      </c>
      <c r="W22" s="268" t="s">
        <v>1143</v>
      </c>
    </row>
    <row r="23" spans="1:23" s="4" customFormat="1" ht="15" customHeight="1" x14ac:dyDescent="0.15">
      <c r="A23" s="35"/>
      <c r="B23" s="1999"/>
      <c r="C23" s="119" t="s">
        <v>44</v>
      </c>
      <c r="D23" s="122" t="s">
        <v>634</v>
      </c>
      <c r="E23" s="126">
        <v>285.89999999999998</v>
      </c>
      <c r="F23" s="126"/>
      <c r="G23" s="135" t="s">
        <v>1142</v>
      </c>
      <c r="H23" s="135" t="s">
        <v>312</v>
      </c>
      <c r="I23" s="673" t="s">
        <v>645</v>
      </c>
      <c r="J23" s="1495" t="s">
        <v>385</v>
      </c>
      <c r="K23" s="266">
        <v>0</v>
      </c>
      <c r="L23" s="266">
        <v>0</v>
      </c>
      <c r="M23" s="266">
        <v>0</v>
      </c>
      <c r="N23" s="266">
        <v>0</v>
      </c>
      <c r="O23" s="267">
        <v>2</v>
      </c>
      <c r="P23" s="267">
        <v>2</v>
      </c>
      <c r="Q23" s="267">
        <v>0</v>
      </c>
      <c r="R23" s="267">
        <v>0</v>
      </c>
      <c r="S23" s="266">
        <v>0</v>
      </c>
      <c r="T23" s="266">
        <v>0</v>
      </c>
      <c r="U23" s="543">
        <v>2</v>
      </c>
      <c r="V23" s="543">
        <v>2</v>
      </c>
      <c r="W23" s="125" t="s">
        <v>1144</v>
      </c>
    </row>
    <row r="24" spans="1:23" s="4" customFormat="1" ht="15" customHeight="1" x14ac:dyDescent="0.15">
      <c r="A24" s="35"/>
      <c r="B24" s="1999"/>
      <c r="C24" s="119" t="s">
        <v>45</v>
      </c>
      <c r="D24" s="122" t="s">
        <v>639</v>
      </c>
      <c r="E24" s="126">
        <v>620.5</v>
      </c>
      <c r="F24" s="126"/>
      <c r="G24" s="135" t="s">
        <v>1142</v>
      </c>
      <c r="H24" s="135" t="s">
        <v>312</v>
      </c>
      <c r="I24" s="673" t="s">
        <v>645</v>
      </c>
      <c r="J24" s="1495" t="s">
        <v>385</v>
      </c>
      <c r="K24" s="266">
        <v>0</v>
      </c>
      <c r="L24" s="266">
        <v>0</v>
      </c>
      <c r="M24" s="266">
        <v>0</v>
      </c>
      <c r="N24" s="266">
        <v>0</v>
      </c>
      <c r="O24" s="267">
        <v>2</v>
      </c>
      <c r="P24" s="267">
        <v>2</v>
      </c>
      <c r="Q24" s="267">
        <v>0</v>
      </c>
      <c r="R24" s="267">
        <v>0</v>
      </c>
      <c r="S24" s="266">
        <v>0</v>
      </c>
      <c r="T24" s="266">
        <v>0</v>
      </c>
      <c r="U24" s="543">
        <v>2</v>
      </c>
      <c r="V24" s="543">
        <v>2</v>
      </c>
      <c r="W24" s="125" t="s">
        <v>1145</v>
      </c>
    </row>
    <row r="25" spans="1:23" s="4" customFormat="1" ht="15" customHeight="1" x14ac:dyDescent="0.15">
      <c r="A25" s="35"/>
      <c r="B25" s="1999"/>
      <c r="C25" s="192" t="s">
        <v>46</v>
      </c>
      <c r="D25" s="202" t="s">
        <v>634</v>
      </c>
      <c r="E25" s="194">
        <v>502.1</v>
      </c>
      <c r="F25" s="194"/>
      <c r="G25" s="193" t="s">
        <v>1142</v>
      </c>
      <c r="H25" s="193" t="s">
        <v>312</v>
      </c>
      <c r="I25" s="672" t="s">
        <v>645</v>
      </c>
      <c r="J25" s="1496" t="s">
        <v>385</v>
      </c>
      <c r="K25" s="204">
        <v>0</v>
      </c>
      <c r="L25" s="204">
        <v>0</v>
      </c>
      <c r="M25" s="204">
        <v>0</v>
      </c>
      <c r="N25" s="204">
        <v>0</v>
      </c>
      <c r="O25" s="205">
        <v>2</v>
      </c>
      <c r="P25" s="205">
        <v>2</v>
      </c>
      <c r="Q25" s="205">
        <v>0</v>
      </c>
      <c r="R25" s="205">
        <v>0</v>
      </c>
      <c r="S25" s="204">
        <v>0</v>
      </c>
      <c r="T25" s="204">
        <v>0</v>
      </c>
      <c r="U25" s="544">
        <v>2</v>
      </c>
      <c r="V25" s="544">
        <v>2</v>
      </c>
      <c r="W25" s="195" t="s">
        <v>1146</v>
      </c>
    </row>
    <row r="26" spans="1:23" s="16" customFormat="1" ht="15" customHeight="1" x14ac:dyDescent="0.15">
      <c r="B26" s="1999"/>
      <c r="C26" s="225" t="s">
        <v>251</v>
      </c>
      <c r="D26" s="656"/>
      <c r="E26" s="275">
        <v>4637.6000000000004</v>
      </c>
      <c r="F26" s="275"/>
      <c r="G26" s="2001"/>
      <c r="H26" s="2002"/>
      <c r="I26" s="2002"/>
      <c r="J26" s="2002"/>
      <c r="K26" s="276">
        <v>11</v>
      </c>
      <c r="L26" s="276">
        <v>10</v>
      </c>
      <c r="M26" s="276">
        <v>0</v>
      </c>
      <c r="N26" s="276">
        <v>0</v>
      </c>
      <c r="O26" s="276">
        <v>15</v>
      </c>
      <c r="P26" s="276">
        <v>13</v>
      </c>
      <c r="Q26" s="276">
        <v>0</v>
      </c>
      <c r="R26" s="276">
        <v>0</v>
      </c>
      <c r="S26" s="276">
        <v>0</v>
      </c>
      <c r="T26" s="276">
        <v>0</v>
      </c>
      <c r="U26" s="276">
        <v>26</v>
      </c>
      <c r="V26" s="276">
        <v>23</v>
      </c>
      <c r="W26" s="307"/>
    </row>
    <row r="27" spans="1:23" s="4" customFormat="1" ht="15" customHeight="1" x14ac:dyDescent="0.15">
      <c r="A27" s="39"/>
      <c r="B27" s="222" t="s">
        <v>70</v>
      </c>
      <c r="C27" s="3" t="s">
        <v>54</v>
      </c>
      <c r="D27" s="661" t="s">
        <v>634</v>
      </c>
      <c r="E27" s="277">
        <v>2260</v>
      </c>
      <c r="F27" s="277"/>
      <c r="G27" s="3" t="s">
        <v>1147</v>
      </c>
      <c r="H27" s="1433" t="s">
        <v>312</v>
      </c>
      <c r="I27" s="661" t="s">
        <v>314</v>
      </c>
      <c r="J27" s="278" t="s">
        <v>385</v>
      </c>
      <c r="K27" s="47">
        <v>0</v>
      </c>
      <c r="L27" s="47">
        <v>0</v>
      </c>
      <c r="M27" s="47">
        <v>0</v>
      </c>
      <c r="N27" s="47">
        <v>0</v>
      </c>
      <c r="O27" s="47">
        <v>0</v>
      </c>
      <c r="P27" s="47">
        <v>0</v>
      </c>
      <c r="Q27" s="47">
        <v>0</v>
      </c>
      <c r="R27" s="47">
        <v>0</v>
      </c>
      <c r="S27" s="47">
        <v>23.2</v>
      </c>
      <c r="T27" s="47">
        <v>15.3</v>
      </c>
      <c r="U27" s="279">
        <v>23.2</v>
      </c>
      <c r="V27" s="279">
        <v>15.3</v>
      </c>
      <c r="W27" s="280" t="s">
        <v>1148</v>
      </c>
    </row>
    <row r="28" spans="1:23" s="4" customFormat="1" ht="15" customHeight="1" x14ac:dyDescent="0.15">
      <c r="A28" s="35"/>
      <c r="B28" s="188" t="s">
        <v>71</v>
      </c>
      <c r="C28" s="218" t="s">
        <v>287</v>
      </c>
      <c r="D28" s="294" t="s">
        <v>639</v>
      </c>
      <c r="E28" s="281">
        <v>1715.12</v>
      </c>
      <c r="F28" s="281"/>
      <c r="G28" s="218" t="s">
        <v>1149</v>
      </c>
      <c r="H28" s="218" t="s">
        <v>312</v>
      </c>
      <c r="I28" s="294" t="s">
        <v>314</v>
      </c>
      <c r="J28" s="282" t="s">
        <v>385</v>
      </c>
      <c r="K28" s="151">
        <v>2</v>
      </c>
      <c r="L28" s="151">
        <v>2</v>
      </c>
      <c r="M28" s="151">
        <v>0</v>
      </c>
      <c r="N28" s="151">
        <v>0</v>
      </c>
      <c r="O28" s="151">
        <v>11</v>
      </c>
      <c r="P28" s="151">
        <v>10</v>
      </c>
      <c r="Q28" s="151">
        <v>0</v>
      </c>
      <c r="R28" s="151">
        <v>0</v>
      </c>
      <c r="S28" s="151">
        <v>0</v>
      </c>
      <c r="T28" s="151">
        <v>0</v>
      </c>
      <c r="U28" s="545">
        <v>13</v>
      </c>
      <c r="V28" s="545">
        <v>12</v>
      </c>
      <c r="W28" s="283" t="s">
        <v>1150</v>
      </c>
    </row>
    <row r="29" spans="1:23" s="4" customFormat="1" ht="15" customHeight="1" x14ac:dyDescent="0.15">
      <c r="A29" s="35"/>
      <c r="B29" s="2004" t="s">
        <v>72</v>
      </c>
      <c r="C29" s="120" t="s">
        <v>288</v>
      </c>
      <c r="D29" s="292" t="s">
        <v>639</v>
      </c>
      <c r="E29" s="269">
        <v>1301</v>
      </c>
      <c r="F29" s="269"/>
      <c r="G29" s="292" t="s">
        <v>1151</v>
      </c>
      <c r="H29" s="120" t="s">
        <v>466</v>
      </c>
      <c r="I29" s="292" t="s">
        <v>314</v>
      </c>
      <c r="J29" s="270" t="s">
        <v>316</v>
      </c>
      <c r="K29" s="271">
        <v>2</v>
      </c>
      <c r="L29" s="271">
        <v>2</v>
      </c>
      <c r="M29" s="271">
        <v>0</v>
      </c>
      <c r="N29" s="271">
        <v>0</v>
      </c>
      <c r="O29" s="271">
        <v>7.9</v>
      </c>
      <c r="P29" s="271">
        <v>3</v>
      </c>
      <c r="Q29" s="271">
        <v>1</v>
      </c>
      <c r="R29" s="271">
        <v>0</v>
      </c>
      <c r="S29" s="271">
        <v>0</v>
      </c>
      <c r="T29" s="271">
        <v>0</v>
      </c>
      <c r="U29" s="540">
        <v>10.9</v>
      </c>
      <c r="V29" s="540">
        <v>5</v>
      </c>
      <c r="W29" s="273" t="s">
        <v>1152</v>
      </c>
    </row>
    <row r="30" spans="1:23" s="4" customFormat="1" ht="15" customHeight="1" x14ac:dyDescent="0.15">
      <c r="A30" s="35"/>
      <c r="B30" s="2005"/>
      <c r="C30" s="121" t="s">
        <v>47</v>
      </c>
      <c r="D30" s="291" t="s">
        <v>634</v>
      </c>
      <c r="E30" s="129">
        <v>545</v>
      </c>
      <c r="F30" s="129"/>
      <c r="G30" s="291" t="s">
        <v>1151</v>
      </c>
      <c r="H30" s="121" t="s">
        <v>466</v>
      </c>
      <c r="I30" s="291" t="s">
        <v>645</v>
      </c>
      <c r="J30" s="130" t="s">
        <v>316</v>
      </c>
      <c r="K30" s="131">
        <v>0</v>
      </c>
      <c r="L30" s="131">
        <v>0</v>
      </c>
      <c r="M30" s="131">
        <v>0</v>
      </c>
      <c r="N30" s="131">
        <v>0</v>
      </c>
      <c r="O30" s="131">
        <v>2.2999999999999998</v>
      </c>
      <c r="P30" s="131">
        <v>2</v>
      </c>
      <c r="Q30" s="131">
        <v>1.7</v>
      </c>
      <c r="R30" s="131">
        <v>0</v>
      </c>
      <c r="S30" s="131">
        <v>0</v>
      </c>
      <c r="T30" s="131">
        <v>0</v>
      </c>
      <c r="U30" s="137">
        <v>4</v>
      </c>
      <c r="V30" s="137">
        <v>2</v>
      </c>
      <c r="W30" s="136" t="s">
        <v>1153</v>
      </c>
    </row>
    <row r="31" spans="1:23" s="4" customFormat="1" ht="15" customHeight="1" x14ac:dyDescent="0.15">
      <c r="A31" s="36"/>
      <c r="B31" s="2005"/>
      <c r="C31" s="196" t="s">
        <v>121</v>
      </c>
      <c r="D31" s="293" t="s">
        <v>634</v>
      </c>
      <c r="E31" s="197">
        <v>410</v>
      </c>
      <c r="F31" s="197"/>
      <c r="G31" s="293" t="s">
        <v>1151</v>
      </c>
      <c r="H31" s="196" t="s">
        <v>466</v>
      </c>
      <c r="I31" s="293" t="s">
        <v>645</v>
      </c>
      <c r="J31" s="198" t="s">
        <v>316</v>
      </c>
      <c r="K31" s="199">
        <v>0</v>
      </c>
      <c r="L31" s="199">
        <v>0</v>
      </c>
      <c r="M31" s="199">
        <v>0</v>
      </c>
      <c r="N31" s="199">
        <v>0</v>
      </c>
      <c r="O31" s="199">
        <v>1.1000000000000001</v>
      </c>
      <c r="P31" s="199">
        <v>1.1000000000000001</v>
      </c>
      <c r="Q31" s="199">
        <v>2.8</v>
      </c>
      <c r="R31" s="199">
        <v>0</v>
      </c>
      <c r="S31" s="199">
        <v>0</v>
      </c>
      <c r="T31" s="199">
        <v>0</v>
      </c>
      <c r="U31" s="200">
        <v>3.9</v>
      </c>
      <c r="V31" s="200">
        <v>1.1000000000000001</v>
      </c>
      <c r="W31" s="201" t="s">
        <v>1154</v>
      </c>
    </row>
    <row r="32" spans="1:23" s="4" customFormat="1" ht="15" customHeight="1" x14ac:dyDescent="0.15">
      <c r="B32" s="2006"/>
      <c r="C32" s="226" t="s">
        <v>251</v>
      </c>
      <c r="D32" s="659"/>
      <c r="E32" s="284">
        <v>2256</v>
      </c>
      <c r="F32" s="284"/>
      <c r="G32" s="1953"/>
      <c r="H32" s="1954"/>
      <c r="I32" s="1954"/>
      <c r="J32" s="1954"/>
      <c r="K32" s="127">
        <v>2</v>
      </c>
      <c r="L32" s="127">
        <v>2</v>
      </c>
      <c r="M32" s="127">
        <v>0</v>
      </c>
      <c r="N32" s="127">
        <v>0</v>
      </c>
      <c r="O32" s="127">
        <v>11.299999999999999</v>
      </c>
      <c r="P32" s="127">
        <v>6.1</v>
      </c>
      <c r="Q32" s="127">
        <v>5.5</v>
      </c>
      <c r="R32" s="127">
        <v>0</v>
      </c>
      <c r="S32" s="127">
        <v>0</v>
      </c>
      <c r="T32" s="127">
        <v>0</v>
      </c>
      <c r="U32" s="127">
        <v>18.8</v>
      </c>
      <c r="V32" s="127">
        <v>8.1</v>
      </c>
      <c r="W32" s="308"/>
    </row>
    <row r="33" spans="1:23" s="4" customFormat="1" ht="15" customHeight="1" x14ac:dyDescent="0.15">
      <c r="A33" s="35"/>
      <c r="B33" s="188" t="s">
        <v>73</v>
      </c>
      <c r="C33" s="218" t="s">
        <v>289</v>
      </c>
      <c r="D33" s="294" t="s">
        <v>639</v>
      </c>
      <c r="E33" s="281">
        <v>1987.3</v>
      </c>
      <c r="F33" s="281"/>
      <c r="G33" s="218" t="s">
        <v>1155</v>
      </c>
      <c r="H33" s="218" t="s">
        <v>312</v>
      </c>
      <c r="I33" s="294" t="s">
        <v>467</v>
      </c>
      <c r="J33" s="282" t="s">
        <v>316</v>
      </c>
      <c r="K33" s="151">
        <v>5</v>
      </c>
      <c r="L33" s="151">
        <v>5</v>
      </c>
      <c r="M33" s="151">
        <v>1</v>
      </c>
      <c r="N33" s="151">
        <v>0</v>
      </c>
      <c r="O33" s="151">
        <v>3</v>
      </c>
      <c r="P33" s="151">
        <v>2</v>
      </c>
      <c r="Q33" s="151">
        <v>4</v>
      </c>
      <c r="R33" s="151">
        <v>2</v>
      </c>
      <c r="S33" s="151">
        <v>0</v>
      </c>
      <c r="T33" s="151">
        <v>0</v>
      </c>
      <c r="U33" s="545">
        <v>13</v>
      </c>
      <c r="V33" s="545">
        <v>9</v>
      </c>
      <c r="W33" s="285" t="s">
        <v>1156</v>
      </c>
    </row>
    <row r="34" spans="1:23" s="4" customFormat="1" ht="15" customHeight="1" x14ac:dyDescent="0.15">
      <c r="A34" s="35"/>
      <c r="B34" s="605" t="s">
        <v>74</v>
      </c>
      <c r="C34" s="604" t="s">
        <v>290</v>
      </c>
      <c r="D34" s="661" t="s">
        <v>634</v>
      </c>
      <c r="E34" s="277">
        <v>2786</v>
      </c>
      <c r="F34" s="277"/>
      <c r="G34" s="610" t="s">
        <v>1157</v>
      </c>
      <c r="H34" s="610" t="s">
        <v>312</v>
      </c>
      <c r="I34" s="674" t="s">
        <v>314</v>
      </c>
      <c r="J34" s="610" t="s">
        <v>316</v>
      </c>
      <c r="K34" s="47">
        <v>0</v>
      </c>
      <c r="L34" s="47">
        <v>0</v>
      </c>
      <c r="M34" s="47">
        <v>0</v>
      </c>
      <c r="N34" s="47">
        <v>0</v>
      </c>
      <c r="O34" s="47">
        <v>0</v>
      </c>
      <c r="P34" s="47">
        <v>0</v>
      </c>
      <c r="Q34" s="47">
        <v>0</v>
      </c>
      <c r="R34" s="47">
        <v>0</v>
      </c>
      <c r="S34" s="47">
        <v>37</v>
      </c>
      <c r="T34" s="47">
        <v>10</v>
      </c>
      <c r="U34" s="279">
        <v>37</v>
      </c>
      <c r="V34" s="279">
        <v>10</v>
      </c>
      <c r="W34" s="280" t="s">
        <v>1158</v>
      </c>
    </row>
    <row r="35" spans="1:23" s="4" customFormat="1" ht="15" customHeight="1" x14ac:dyDescent="0.15">
      <c r="A35" s="35"/>
      <c r="B35" s="1999" t="s">
        <v>75</v>
      </c>
      <c r="C35" s="212" t="s">
        <v>291</v>
      </c>
      <c r="D35" s="660" t="s">
        <v>634</v>
      </c>
      <c r="E35" s="286">
        <v>3337.73</v>
      </c>
      <c r="F35" s="286"/>
      <c r="G35" s="212" t="s">
        <v>1159</v>
      </c>
      <c r="H35" s="212" t="s">
        <v>466</v>
      </c>
      <c r="I35" s="675" t="s">
        <v>314</v>
      </c>
      <c r="J35" s="287" t="s">
        <v>316</v>
      </c>
      <c r="K35" s="266">
        <v>4</v>
      </c>
      <c r="L35" s="266">
        <v>4</v>
      </c>
      <c r="M35" s="266">
        <v>0</v>
      </c>
      <c r="N35" s="266">
        <v>0</v>
      </c>
      <c r="O35" s="266">
        <v>8.9</v>
      </c>
      <c r="P35" s="266">
        <v>2.4</v>
      </c>
      <c r="Q35" s="266">
        <v>0</v>
      </c>
      <c r="R35" s="266">
        <v>0</v>
      </c>
      <c r="S35" s="266">
        <v>0</v>
      </c>
      <c r="T35" s="266">
        <v>0</v>
      </c>
      <c r="U35" s="609">
        <v>12.9</v>
      </c>
      <c r="V35" s="609">
        <v>6.4</v>
      </c>
      <c r="W35" s="268" t="s">
        <v>1160</v>
      </c>
    </row>
    <row r="36" spans="1:23" s="4" customFormat="1" ht="15" customHeight="1" x14ac:dyDescent="0.15">
      <c r="A36" s="35"/>
      <c r="B36" s="1999"/>
      <c r="C36" s="192" t="s">
        <v>34</v>
      </c>
      <c r="D36" s="202" t="s">
        <v>634</v>
      </c>
      <c r="E36" s="194">
        <v>481.02</v>
      </c>
      <c r="F36" s="194"/>
      <c r="G36" s="192" t="s">
        <v>1161</v>
      </c>
      <c r="H36" s="192" t="s">
        <v>466</v>
      </c>
      <c r="I36" s="676" t="s">
        <v>314</v>
      </c>
      <c r="J36" s="203" t="s">
        <v>316</v>
      </c>
      <c r="K36" s="204">
        <v>0</v>
      </c>
      <c r="L36" s="204">
        <v>0</v>
      </c>
      <c r="M36" s="204">
        <v>0</v>
      </c>
      <c r="N36" s="204">
        <v>0</v>
      </c>
      <c r="O36" s="204">
        <v>0</v>
      </c>
      <c r="P36" s="204">
        <v>0</v>
      </c>
      <c r="Q36" s="204">
        <v>0</v>
      </c>
      <c r="R36" s="204">
        <v>0</v>
      </c>
      <c r="S36" s="204">
        <v>5.0999999999999996</v>
      </c>
      <c r="T36" s="205">
        <v>2.6</v>
      </c>
      <c r="U36" s="544">
        <v>5.0999999999999996</v>
      </c>
      <c r="V36" s="544">
        <v>2.6</v>
      </c>
      <c r="W36" s="195" t="s">
        <v>1162</v>
      </c>
    </row>
    <row r="37" spans="1:23" s="4" customFormat="1" ht="15" customHeight="1" x14ac:dyDescent="0.15">
      <c r="B37" s="1999"/>
      <c r="C37" s="225" t="s">
        <v>251</v>
      </c>
      <c r="D37" s="656"/>
      <c r="E37" s="275">
        <v>3818.75</v>
      </c>
      <c r="F37" s="275"/>
      <c r="G37" s="2001"/>
      <c r="H37" s="2002"/>
      <c r="I37" s="2002"/>
      <c r="J37" s="2002"/>
      <c r="K37" s="276">
        <v>4</v>
      </c>
      <c r="L37" s="276">
        <v>4</v>
      </c>
      <c r="M37" s="276">
        <v>0</v>
      </c>
      <c r="N37" s="276">
        <v>0</v>
      </c>
      <c r="O37" s="276">
        <v>8.9</v>
      </c>
      <c r="P37" s="276">
        <v>2.4</v>
      </c>
      <c r="Q37" s="276">
        <v>0</v>
      </c>
      <c r="R37" s="276">
        <v>0</v>
      </c>
      <c r="S37" s="276">
        <v>5.0999999999999996</v>
      </c>
      <c r="T37" s="276">
        <v>2.6</v>
      </c>
      <c r="U37" s="276">
        <v>18</v>
      </c>
      <c r="V37" s="276">
        <v>9</v>
      </c>
      <c r="W37" s="307"/>
    </row>
    <row r="38" spans="1:23" s="4" customFormat="1" ht="15" customHeight="1" x14ac:dyDescent="0.15">
      <c r="A38" s="35"/>
      <c r="B38" s="2004" t="s">
        <v>76</v>
      </c>
      <c r="C38" s="120" t="s">
        <v>292</v>
      </c>
      <c r="D38" s="292" t="s">
        <v>634</v>
      </c>
      <c r="E38" s="269">
        <v>320</v>
      </c>
      <c r="F38" s="269"/>
      <c r="G38" s="120" t="s">
        <v>1163</v>
      </c>
      <c r="H38" s="120" t="s">
        <v>312</v>
      </c>
      <c r="I38" s="292" t="s">
        <v>467</v>
      </c>
      <c r="J38" s="270" t="s">
        <v>316</v>
      </c>
      <c r="K38" s="271">
        <v>1</v>
      </c>
      <c r="L38" s="271">
        <v>1</v>
      </c>
      <c r="M38" s="271">
        <v>5</v>
      </c>
      <c r="N38" s="272">
        <v>1</v>
      </c>
      <c r="O38" s="272">
        <v>0</v>
      </c>
      <c r="P38" s="272">
        <v>0</v>
      </c>
      <c r="Q38" s="271">
        <v>2</v>
      </c>
      <c r="R38" s="271">
        <v>1</v>
      </c>
      <c r="S38" s="272">
        <v>0</v>
      </c>
      <c r="T38" s="272">
        <v>0</v>
      </c>
      <c r="U38" s="272">
        <v>8</v>
      </c>
      <c r="V38" s="272">
        <v>3</v>
      </c>
      <c r="W38" s="273" t="s">
        <v>1164</v>
      </c>
    </row>
    <row r="39" spans="1:23" s="4" customFormat="1" ht="15" customHeight="1" x14ac:dyDescent="0.15">
      <c r="A39" s="35"/>
      <c r="B39" s="2005"/>
      <c r="C39" s="121" t="s">
        <v>63</v>
      </c>
      <c r="D39" s="291" t="s">
        <v>634</v>
      </c>
      <c r="E39" s="129">
        <v>158</v>
      </c>
      <c r="F39" s="129"/>
      <c r="G39" s="121" t="s">
        <v>1165</v>
      </c>
      <c r="H39" s="121" t="s">
        <v>312</v>
      </c>
      <c r="I39" s="291" t="s">
        <v>467</v>
      </c>
      <c r="J39" s="130" t="s">
        <v>316</v>
      </c>
      <c r="K39" s="131">
        <v>0</v>
      </c>
      <c r="L39" s="131">
        <v>0</v>
      </c>
      <c r="M39" s="131">
        <v>2</v>
      </c>
      <c r="N39" s="131">
        <v>0</v>
      </c>
      <c r="O39" s="131">
        <v>0</v>
      </c>
      <c r="P39" s="131">
        <v>0</v>
      </c>
      <c r="Q39" s="137">
        <v>1</v>
      </c>
      <c r="R39" s="137">
        <v>1</v>
      </c>
      <c r="S39" s="131">
        <v>0</v>
      </c>
      <c r="T39" s="131">
        <v>0</v>
      </c>
      <c r="U39" s="137">
        <v>3</v>
      </c>
      <c r="V39" s="137">
        <v>1</v>
      </c>
      <c r="W39" s="136" t="s">
        <v>1166</v>
      </c>
    </row>
    <row r="40" spans="1:23" s="4" customFormat="1" ht="15" customHeight="1" x14ac:dyDescent="0.15">
      <c r="A40" s="35"/>
      <c r="B40" s="2005"/>
      <c r="C40" s="196" t="s">
        <v>64</v>
      </c>
      <c r="D40" s="293" t="s">
        <v>634</v>
      </c>
      <c r="E40" s="197">
        <v>104</v>
      </c>
      <c r="F40" s="362"/>
      <c r="G40" s="121" t="s">
        <v>1167</v>
      </c>
      <c r="H40" s="196" t="s">
        <v>312</v>
      </c>
      <c r="I40" s="293" t="s">
        <v>467</v>
      </c>
      <c r="J40" s="198" t="s">
        <v>316</v>
      </c>
      <c r="K40" s="199">
        <v>0</v>
      </c>
      <c r="L40" s="199">
        <v>0</v>
      </c>
      <c r="M40" s="199">
        <v>2</v>
      </c>
      <c r="N40" s="199">
        <v>0</v>
      </c>
      <c r="O40" s="199">
        <v>0</v>
      </c>
      <c r="P40" s="199">
        <v>0</v>
      </c>
      <c r="Q40" s="200">
        <v>1</v>
      </c>
      <c r="R40" s="200">
        <v>1</v>
      </c>
      <c r="S40" s="199">
        <v>0</v>
      </c>
      <c r="T40" s="199">
        <v>0</v>
      </c>
      <c r="U40" s="200">
        <v>3</v>
      </c>
      <c r="V40" s="200">
        <v>1</v>
      </c>
      <c r="W40" s="201" t="s">
        <v>1166</v>
      </c>
    </row>
    <row r="41" spans="1:23" s="4" customFormat="1" ht="15" customHeight="1" x14ac:dyDescent="0.15">
      <c r="B41" s="2006"/>
      <c r="C41" s="226" t="s">
        <v>251</v>
      </c>
      <c r="D41" s="659"/>
      <c r="E41" s="284">
        <v>582</v>
      </c>
      <c r="F41" s="284"/>
      <c r="G41" s="1953"/>
      <c r="H41" s="2003"/>
      <c r="I41" s="2003"/>
      <c r="J41" s="2003"/>
      <c r="K41" s="127">
        <v>1</v>
      </c>
      <c r="L41" s="127">
        <v>1</v>
      </c>
      <c r="M41" s="127">
        <v>9</v>
      </c>
      <c r="N41" s="127">
        <v>1</v>
      </c>
      <c r="O41" s="127">
        <v>0</v>
      </c>
      <c r="P41" s="127">
        <v>0</v>
      </c>
      <c r="Q41" s="127">
        <v>4</v>
      </c>
      <c r="R41" s="127">
        <v>3</v>
      </c>
      <c r="S41" s="127">
        <v>0</v>
      </c>
      <c r="T41" s="127">
        <v>0</v>
      </c>
      <c r="U41" s="127">
        <v>14</v>
      </c>
      <c r="V41" s="127">
        <v>5</v>
      </c>
      <c r="W41" s="308"/>
    </row>
    <row r="42" spans="1:23" s="4" customFormat="1" ht="15" customHeight="1" x14ac:dyDescent="0.15">
      <c r="A42" s="35"/>
      <c r="B42" s="2007" t="s">
        <v>91</v>
      </c>
      <c r="C42" s="218" t="s">
        <v>56</v>
      </c>
      <c r="D42" s="294" t="s">
        <v>639</v>
      </c>
      <c r="E42" s="281">
        <v>2399.19</v>
      </c>
      <c r="F42" s="281"/>
      <c r="G42" s="218" t="s">
        <v>1168</v>
      </c>
      <c r="H42" s="218" t="s">
        <v>312</v>
      </c>
      <c r="I42" s="294" t="s">
        <v>467</v>
      </c>
      <c r="J42" s="282" t="s">
        <v>316</v>
      </c>
      <c r="K42" s="151">
        <v>6</v>
      </c>
      <c r="L42" s="151">
        <v>5</v>
      </c>
      <c r="M42" s="151">
        <v>0</v>
      </c>
      <c r="N42" s="151">
        <v>0</v>
      </c>
      <c r="O42" s="151">
        <v>5</v>
      </c>
      <c r="P42" s="151">
        <v>4</v>
      </c>
      <c r="Q42" s="151">
        <v>0</v>
      </c>
      <c r="R42" s="151">
        <v>0</v>
      </c>
      <c r="S42" s="151">
        <v>0</v>
      </c>
      <c r="T42" s="151">
        <v>0</v>
      </c>
      <c r="U42" s="542">
        <v>11</v>
      </c>
      <c r="V42" s="542">
        <v>9</v>
      </c>
      <c r="W42" s="375" t="s">
        <v>1169</v>
      </c>
    </row>
    <row r="43" spans="1:23" s="4" customFormat="1" ht="15" customHeight="1" x14ac:dyDescent="0.15">
      <c r="A43" s="35"/>
      <c r="B43" s="2008"/>
      <c r="C43" s="119" t="s">
        <v>523</v>
      </c>
      <c r="D43" s="122" t="s">
        <v>634</v>
      </c>
      <c r="E43" s="386">
        <v>422</v>
      </c>
      <c r="F43" s="386"/>
      <c r="G43" s="119" t="s">
        <v>1168</v>
      </c>
      <c r="H43" s="119" t="s">
        <v>312</v>
      </c>
      <c r="I43" s="122" t="s">
        <v>467</v>
      </c>
      <c r="J43" s="123" t="s">
        <v>316</v>
      </c>
      <c r="K43" s="124">
        <v>0</v>
      </c>
      <c r="L43" s="124">
        <v>0</v>
      </c>
      <c r="M43" s="124">
        <v>0</v>
      </c>
      <c r="N43" s="124">
        <v>0</v>
      </c>
      <c r="O43" s="124">
        <v>3</v>
      </c>
      <c r="P43" s="124">
        <v>2</v>
      </c>
      <c r="Q43" s="124">
        <v>0</v>
      </c>
      <c r="R43" s="124">
        <v>0</v>
      </c>
      <c r="S43" s="124">
        <v>0</v>
      </c>
      <c r="T43" s="124">
        <v>0</v>
      </c>
      <c r="U43" s="543">
        <v>3</v>
      </c>
      <c r="V43" s="543">
        <v>2</v>
      </c>
      <c r="W43" s="376" t="s">
        <v>1170</v>
      </c>
    </row>
    <row r="44" spans="1:23" s="4" customFormat="1" ht="15" customHeight="1" x14ac:dyDescent="0.15">
      <c r="A44" s="35"/>
      <c r="B44" s="2008"/>
      <c r="C44" s="218" t="s">
        <v>524</v>
      </c>
      <c r="D44" s="294" t="s">
        <v>634</v>
      </c>
      <c r="E44" s="281">
        <v>135</v>
      </c>
      <c r="F44" s="281"/>
      <c r="G44" s="218" t="s">
        <v>1168</v>
      </c>
      <c r="H44" s="218" t="s">
        <v>312</v>
      </c>
      <c r="I44" s="294" t="s">
        <v>467</v>
      </c>
      <c r="J44" s="282" t="s">
        <v>316</v>
      </c>
      <c r="K44" s="151">
        <v>0</v>
      </c>
      <c r="L44" s="151">
        <v>0</v>
      </c>
      <c r="M44" s="151">
        <v>0</v>
      </c>
      <c r="N44" s="151">
        <v>0</v>
      </c>
      <c r="O44" s="151">
        <v>3</v>
      </c>
      <c r="P44" s="151">
        <v>2</v>
      </c>
      <c r="Q44" s="151">
        <v>0</v>
      </c>
      <c r="R44" s="151">
        <v>0</v>
      </c>
      <c r="S44" s="151">
        <v>0</v>
      </c>
      <c r="T44" s="151">
        <v>0</v>
      </c>
      <c r="U44" s="544">
        <v>3</v>
      </c>
      <c r="V44" s="544">
        <v>2</v>
      </c>
      <c r="W44" s="377" t="s">
        <v>1170</v>
      </c>
    </row>
    <row r="45" spans="1:23" s="4" customFormat="1" ht="15" customHeight="1" x14ac:dyDescent="0.15">
      <c r="A45" s="35"/>
      <c r="B45" s="2009"/>
      <c r="C45" s="38" t="s">
        <v>251</v>
      </c>
      <c r="D45" s="662"/>
      <c r="E45" s="629">
        <v>2956.19</v>
      </c>
      <c r="F45" s="629"/>
      <c r="G45" s="2010"/>
      <c r="H45" s="2011"/>
      <c r="I45" s="2011"/>
      <c r="J45" s="2012"/>
      <c r="K45" s="48">
        <v>6</v>
      </c>
      <c r="L45" s="48">
        <v>5</v>
      </c>
      <c r="M45" s="48">
        <v>0</v>
      </c>
      <c r="N45" s="48">
        <v>0</v>
      </c>
      <c r="O45" s="48">
        <v>11</v>
      </c>
      <c r="P45" s="48">
        <v>8</v>
      </c>
      <c r="Q45" s="48">
        <v>0</v>
      </c>
      <c r="R45" s="48">
        <v>0</v>
      </c>
      <c r="S45" s="48">
        <v>0</v>
      </c>
      <c r="T45" s="48">
        <v>0</v>
      </c>
      <c r="U45" s="48">
        <v>17</v>
      </c>
      <c r="V45" s="48">
        <v>13</v>
      </c>
      <c r="W45" s="378"/>
    </row>
    <row r="46" spans="1:23" s="4" customFormat="1" ht="15" customHeight="1" x14ac:dyDescent="0.15">
      <c r="A46" s="35"/>
      <c r="B46" s="2004" t="s">
        <v>77</v>
      </c>
      <c r="C46" s="120" t="s">
        <v>128</v>
      </c>
      <c r="D46" s="292" t="s">
        <v>639</v>
      </c>
      <c r="E46" s="269">
        <v>3346.18</v>
      </c>
      <c r="F46" s="269"/>
      <c r="G46" s="120" t="s">
        <v>1171</v>
      </c>
      <c r="H46" s="120" t="s">
        <v>312</v>
      </c>
      <c r="I46" s="292" t="s">
        <v>314</v>
      </c>
      <c r="J46" s="270" t="s">
        <v>316</v>
      </c>
      <c r="K46" s="271">
        <v>4</v>
      </c>
      <c r="L46" s="271">
        <v>1</v>
      </c>
      <c r="M46" s="271">
        <v>0</v>
      </c>
      <c r="N46" s="271">
        <v>0</v>
      </c>
      <c r="O46" s="271">
        <v>14.7</v>
      </c>
      <c r="P46" s="271">
        <v>9.3000000000000007</v>
      </c>
      <c r="Q46" s="271">
        <v>0</v>
      </c>
      <c r="R46" s="271">
        <v>0</v>
      </c>
      <c r="S46" s="272">
        <v>0</v>
      </c>
      <c r="T46" s="272">
        <v>0</v>
      </c>
      <c r="U46" s="272">
        <v>18.7</v>
      </c>
      <c r="V46" s="272">
        <v>10.3</v>
      </c>
      <c r="W46" s="273" t="s">
        <v>1172</v>
      </c>
    </row>
    <row r="47" spans="1:23" s="4" customFormat="1" ht="15" customHeight="1" x14ac:dyDescent="0.15">
      <c r="A47" s="35"/>
      <c r="B47" s="2005"/>
      <c r="C47" s="121" t="s">
        <v>59</v>
      </c>
      <c r="D47" s="291" t="s">
        <v>634</v>
      </c>
      <c r="E47" s="129">
        <v>150</v>
      </c>
      <c r="F47" s="129"/>
      <c r="G47" s="121" t="s">
        <v>1173</v>
      </c>
      <c r="H47" s="121" t="s">
        <v>312</v>
      </c>
      <c r="I47" s="291" t="s">
        <v>467</v>
      </c>
      <c r="J47" s="130" t="s">
        <v>316</v>
      </c>
      <c r="K47" s="131">
        <v>0</v>
      </c>
      <c r="L47" s="131">
        <v>0</v>
      </c>
      <c r="M47" s="131">
        <v>1</v>
      </c>
      <c r="N47" s="131">
        <v>0</v>
      </c>
      <c r="O47" s="131">
        <v>1.2</v>
      </c>
      <c r="P47" s="131">
        <v>1.2</v>
      </c>
      <c r="Q47" s="131">
        <v>0</v>
      </c>
      <c r="R47" s="131">
        <v>0</v>
      </c>
      <c r="S47" s="137">
        <v>0</v>
      </c>
      <c r="T47" s="137">
        <v>0</v>
      </c>
      <c r="U47" s="137">
        <v>2.2000000000000002</v>
      </c>
      <c r="V47" s="137">
        <v>1.2</v>
      </c>
      <c r="W47" s="136" t="s">
        <v>1174</v>
      </c>
    </row>
    <row r="48" spans="1:23" s="4" customFormat="1" ht="15" customHeight="1" x14ac:dyDescent="0.15">
      <c r="A48" s="35"/>
      <c r="B48" s="2005"/>
      <c r="C48" s="121" t="s">
        <v>262</v>
      </c>
      <c r="D48" s="291" t="s">
        <v>634</v>
      </c>
      <c r="E48" s="129">
        <v>176</v>
      </c>
      <c r="F48" s="129"/>
      <c r="G48" s="121" t="s">
        <v>1175</v>
      </c>
      <c r="H48" s="121" t="s">
        <v>312</v>
      </c>
      <c r="I48" s="291" t="s">
        <v>467</v>
      </c>
      <c r="J48" s="130" t="s">
        <v>316</v>
      </c>
      <c r="K48" s="131">
        <v>0</v>
      </c>
      <c r="L48" s="131">
        <v>0</v>
      </c>
      <c r="M48" s="131">
        <v>1</v>
      </c>
      <c r="N48" s="131">
        <v>1</v>
      </c>
      <c r="O48" s="131">
        <v>1.2</v>
      </c>
      <c r="P48" s="131">
        <v>1.2</v>
      </c>
      <c r="Q48" s="131">
        <v>0</v>
      </c>
      <c r="R48" s="131">
        <v>0</v>
      </c>
      <c r="S48" s="131">
        <v>0</v>
      </c>
      <c r="T48" s="131">
        <v>0</v>
      </c>
      <c r="U48" s="137">
        <v>2.2000000000000002</v>
      </c>
      <c r="V48" s="137">
        <v>2.2000000000000002</v>
      </c>
      <c r="W48" s="136" t="s">
        <v>1176</v>
      </c>
    </row>
    <row r="49" spans="1:24" s="4" customFormat="1" ht="15" customHeight="1" x14ac:dyDescent="0.15">
      <c r="A49" s="35"/>
      <c r="B49" s="2005"/>
      <c r="C49" s="196" t="s">
        <v>259</v>
      </c>
      <c r="D49" s="293" t="s">
        <v>634</v>
      </c>
      <c r="E49" s="197">
        <v>598</v>
      </c>
      <c r="F49" s="197"/>
      <c r="G49" s="196" t="s">
        <v>1177</v>
      </c>
      <c r="H49" s="196" t="s">
        <v>312</v>
      </c>
      <c r="I49" s="293" t="s">
        <v>467</v>
      </c>
      <c r="J49" s="198" t="s">
        <v>316</v>
      </c>
      <c r="K49" s="199">
        <v>0</v>
      </c>
      <c r="L49" s="199">
        <v>0</v>
      </c>
      <c r="M49" s="199">
        <v>1</v>
      </c>
      <c r="N49" s="199">
        <v>0</v>
      </c>
      <c r="O49" s="199">
        <v>2.2000000000000002</v>
      </c>
      <c r="P49" s="199">
        <v>1.2</v>
      </c>
      <c r="Q49" s="199">
        <v>0</v>
      </c>
      <c r="R49" s="199">
        <v>0</v>
      </c>
      <c r="S49" s="199">
        <v>0</v>
      </c>
      <c r="T49" s="199">
        <v>0</v>
      </c>
      <c r="U49" s="200">
        <v>3.2</v>
      </c>
      <c r="V49" s="200">
        <v>1.2</v>
      </c>
      <c r="W49" s="201" t="s">
        <v>1178</v>
      </c>
    </row>
    <row r="50" spans="1:24" s="4" customFormat="1" ht="15" customHeight="1" x14ac:dyDescent="0.15">
      <c r="B50" s="2006"/>
      <c r="C50" s="226" t="s">
        <v>251</v>
      </c>
      <c r="D50" s="659"/>
      <c r="E50" s="284">
        <v>4270.18</v>
      </c>
      <c r="F50" s="284"/>
      <c r="G50" s="1953"/>
      <c r="H50" s="2003"/>
      <c r="I50" s="2003"/>
      <c r="J50" s="2003"/>
      <c r="K50" s="127">
        <v>4</v>
      </c>
      <c r="L50" s="127">
        <v>1</v>
      </c>
      <c r="M50" s="127">
        <v>3</v>
      </c>
      <c r="N50" s="127">
        <v>1</v>
      </c>
      <c r="O50" s="127">
        <v>19.299999999999997</v>
      </c>
      <c r="P50" s="127">
        <v>12.899999999999999</v>
      </c>
      <c r="Q50" s="127">
        <v>0</v>
      </c>
      <c r="R50" s="127">
        <v>0</v>
      </c>
      <c r="S50" s="127">
        <v>0</v>
      </c>
      <c r="T50" s="127">
        <v>0</v>
      </c>
      <c r="U50" s="127">
        <v>26.299999999999997</v>
      </c>
      <c r="V50" s="127">
        <v>14.899999999999999</v>
      </c>
      <c r="W50" s="308"/>
    </row>
    <row r="51" spans="1:24" s="4" customFormat="1" ht="15" customHeight="1" x14ac:dyDescent="0.15">
      <c r="A51" s="35"/>
      <c r="B51" s="1999" t="s">
        <v>79</v>
      </c>
      <c r="C51" s="212" t="s">
        <v>604</v>
      </c>
      <c r="D51" s="660" t="s">
        <v>639</v>
      </c>
      <c r="E51" s="286">
        <v>3873</v>
      </c>
      <c r="F51" s="286"/>
      <c r="G51" s="212" t="s">
        <v>1179</v>
      </c>
      <c r="H51" s="212" t="s">
        <v>466</v>
      </c>
      <c r="I51" s="660" t="s">
        <v>314</v>
      </c>
      <c r="J51" s="287" t="s">
        <v>316</v>
      </c>
      <c r="K51" s="266">
        <v>3</v>
      </c>
      <c r="L51" s="266">
        <v>1</v>
      </c>
      <c r="M51" s="266">
        <v>0</v>
      </c>
      <c r="N51" s="266">
        <v>0</v>
      </c>
      <c r="O51" s="266">
        <v>6.5</v>
      </c>
      <c r="P51" s="266">
        <v>5.2</v>
      </c>
      <c r="Q51" s="266">
        <v>2.8</v>
      </c>
      <c r="R51" s="266">
        <v>0</v>
      </c>
      <c r="S51" s="266">
        <v>0</v>
      </c>
      <c r="T51" s="266">
        <v>0</v>
      </c>
      <c r="U51" s="542">
        <v>12.3</v>
      </c>
      <c r="V51" s="542">
        <v>6.2</v>
      </c>
      <c r="W51" s="268" t="s">
        <v>1180</v>
      </c>
    </row>
    <row r="52" spans="1:24" s="4" customFormat="1" ht="15" customHeight="1" x14ac:dyDescent="0.15">
      <c r="A52" s="35"/>
      <c r="B52" s="1999"/>
      <c r="C52" s="119" t="s">
        <v>224</v>
      </c>
      <c r="D52" s="122" t="s">
        <v>634</v>
      </c>
      <c r="E52" s="126">
        <v>600</v>
      </c>
      <c r="F52" s="126"/>
      <c r="G52" s="119" t="s">
        <v>1181</v>
      </c>
      <c r="H52" s="119" t="s">
        <v>312</v>
      </c>
      <c r="I52" s="122" t="s">
        <v>467</v>
      </c>
      <c r="J52" s="123" t="s">
        <v>316</v>
      </c>
      <c r="K52" s="124">
        <v>0</v>
      </c>
      <c r="L52" s="124">
        <v>0</v>
      </c>
      <c r="M52" s="124">
        <v>1</v>
      </c>
      <c r="N52" s="124">
        <v>0</v>
      </c>
      <c r="O52" s="124">
        <v>0</v>
      </c>
      <c r="P52" s="124">
        <v>0</v>
      </c>
      <c r="Q52" s="124">
        <v>0</v>
      </c>
      <c r="R52" s="124">
        <v>0</v>
      </c>
      <c r="S52" s="124">
        <v>3</v>
      </c>
      <c r="T52" s="124">
        <v>1</v>
      </c>
      <c r="U52" s="543">
        <v>4</v>
      </c>
      <c r="V52" s="543">
        <v>1</v>
      </c>
      <c r="W52" s="125" t="s">
        <v>1182</v>
      </c>
    </row>
    <row r="53" spans="1:24" s="4" customFormat="1" ht="15" customHeight="1" x14ac:dyDescent="0.15">
      <c r="A53" s="35"/>
      <c r="B53" s="1999"/>
      <c r="C53" s="219" t="s">
        <v>65</v>
      </c>
      <c r="D53" s="585" t="s">
        <v>634</v>
      </c>
      <c r="E53" s="379">
        <v>240</v>
      </c>
      <c r="F53" s="379"/>
      <c r="G53" s="219" t="s">
        <v>1183</v>
      </c>
      <c r="H53" s="219" t="s">
        <v>312</v>
      </c>
      <c r="I53" s="585" t="s">
        <v>467</v>
      </c>
      <c r="J53" s="380" t="s">
        <v>316</v>
      </c>
      <c r="K53" s="381">
        <v>0</v>
      </c>
      <c r="L53" s="381">
        <v>0</v>
      </c>
      <c r="M53" s="381">
        <v>2</v>
      </c>
      <c r="N53" s="381">
        <v>0</v>
      </c>
      <c r="O53" s="381">
        <v>1.4</v>
      </c>
      <c r="P53" s="381">
        <v>1.1000000000000001</v>
      </c>
      <c r="Q53" s="381">
        <v>0</v>
      </c>
      <c r="R53" s="381">
        <v>0</v>
      </c>
      <c r="S53" s="381">
        <v>0</v>
      </c>
      <c r="T53" s="381">
        <v>0</v>
      </c>
      <c r="U53" s="543">
        <v>3.4</v>
      </c>
      <c r="V53" s="543">
        <v>1.1000000000000001</v>
      </c>
      <c r="W53" s="397" t="s">
        <v>1184</v>
      </c>
    </row>
    <row r="54" spans="1:24" s="4" customFormat="1" ht="15" customHeight="1" x14ac:dyDescent="0.15">
      <c r="A54" s="36"/>
      <c r="B54" s="1999"/>
      <c r="C54" s="119" t="s">
        <v>525</v>
      </c>
      <c r="D54" s="122" t="s">
        <v>634</v>
      </c>
      <c r="E54" s="126">
        <v>264.45</v>
      </c>
      <c r="F54" s="126"/>
      <c r="G54" s="119" t="s">
        <v>1185</v>
      </c>
      <c r="H54" s="119" t="s">
        <v>312</v>
      </c>
      <c r="I54" s="122" t="s">
        <v>467</v>
      </c>
      <c r="J54" s="123" t="s">
        <v>316</v>
      </c>
      <c r="K54" s="124">
        <v>0</v>
      </c>
      <c r="L54" s="124">
        <v>0</v>
      </c>
      <c r="M54" s="124">
        <v>2</v>
      </c>
      <c r="N54" s="124">
        <v>0</v>
      </c>
      <c r="O54" s="124">
        <v>1.3</v>
      </c>
      <c r="P54" s="124">
        <v>1.1000000000000001</v>
      </c>
      <c r="Q54" s="124">
        <v>0</v>
      </c>
      <c r="R54" s="124">
        <v>0</v>
      </c>
      <c r="S54" s="124">
        <v>0</v>
      </c>
      <c r="T54" s="124">
        <v>0</v>
      </c>
      <c r="U54" s="543">
        <v>3.3</v>
      </c>
      <c r="V54" s="543">
        <v>1.1000000000000001</v>
      </c>
      <c r="W54" s="125" t="s">
        <v>1186</v>
      </c>
    </row>
    <row r="55" spans="1:24" s="4" customFormat="1" ht="15" customHeight="1" x14ac:dyDescent="0.15">
      <c r="A55" s="36"/>
      <c r="B55" s="1999"/>
      <c r="C55" s="119" t="s">
        <v>526</v>
      </c>
      <c r="D55" s="122" t="s">
        <v>634</v>
      </c>
      <c r="E55" s="126">
        <v>193.9</v>
      </c>
      <c r="F55" s="126"/>
      <c r="G55" s="119" t="s">
        <v>1187</v>
      </c>
      <c r="H55" s="119" t="s">
        <v>312</v>
      </c>
      <c r="I55" s="122" t="s">
        <v>467</v>
      </c>
      <c r="J55" s="123" t="s">
        <v>316</v>
      </c>
      <c r="K55" s="124">
        <v>0</v>
      </c>
      <c r="L55" s="124">
        <v>0</v>
      </c>
      <c r="M55" s="124">
        <v>2</v>
      </c>
      <c r="N55" s="124">
        <v>0</v>
      </c>
      <c r="O55" s="124">
        <v>1.3</v>
      </c>
      <c r="P55" s="124">
        <v>1</v>
      </c>
      <c r="Q55" s="124">
        <v>0</v>
      </c>
      <c r="R55" s="124">
        <v>0</v>
      </c>
      <c r="S55" s="124">
        <v>0</v>
      </c>
      <c r="T55" s="124">
        <v>0</v>
      </c>
      <c r="U55" s="543">
        <v>3.3</v>
      </c>
      <c r="V55" s="543">
        <v>1</v>
      </c>
      <c r="W55" s="125" t="s">
        <v>1186</v>
      </c>
    </row>
    <row r="56" spans="1:24" s="4" customFormat="1" ht="15" customHeight="1" x14ac:dyDescent="0.15">
      <c r="A56" s="36"/>
      <c r="B56" s="1999"/>
      <c r="C56" s="119" t="s">
        <v>527</v>
      </c>
      <c r="D56" s="122" t="s">
        <v>634</v>
      </c>
      <c r="E56" s="126">
        <v>108</v>
      </c>
      <c r="F56" s="126"/>
      <c r="G56" s="119" t="s">
        <v>1188</v>
      </c>
      <c r="H56" s="119" t="s">
        <v>312</v>
      </c>
      <c r="I56" s="122" t="s">
        <v>467</v>
      </c>
      <c r="J56" s="123" t="s">
        <v>316</v>
      </c>
      <c r="K56" s="124">
        <v>0</v>
      </c>
      <c r="L56" s="124">
        <v>0</v>
      </c>
      <c r="M56" s="124">
        <v>2</v>
      </c>
      <c r="N56" s="124">
        <v>0</v>
      </c>
      <c r="O56" s="124">
        <v>1.1000000000000001</v>
      </c>
      <c r="P56" s="124">
        <v>1</v>
      </c>
      <c r="Q56" s="124">
        <v>0</v>
      </c>
      <c r="R56" s="124">
        <v>0</v>
      </c>
      <c r="S56" s="124">
        <v>0</v>
      </c>
      <c r="T56" s="124">
        <v>0</v>
      </c>
      <c r="U56" s="543">
        <v>3.1</v>
      </c>
      <c r="V56" s="543">
        <v>1</v>
      </c>
      <c r="W56" s="125" t="s">
        <v>1186</v>
      </c>
    </row>
    <row r="57" spans="1:24" s="4" customFormat="1" ht="15" customHeight="1" x14ac:dyDescent="0.15">
      <c r="A57" s="36"/>
      <c r="B57" s="1999"/>
      <c r="C57" s="355" t="s">
        <v>528</v>
      </c>
      <c r="D57" s="663" t="s">
        <v>634</v>
      </c>
      <c r="E57" s="382">
        <v>283.13</v>
      </c>
      <c r="F57" s="382"/>
      <c r="G57" s="355" t="s">
        <v>1189</v>
      </c>
      <c r="H57" s="355" t="s">
        <v>312</v>
      </c>
      <c r="I57" s="663" t="s">
        <v>467</v>
      </c>
      <c r="J57" s="383" t="s">
        <v>316</v>
      </c>
      <c r="K57" s="134">
        <v>0</v>
      </c>
      <c r="L57" s="134">
        <v>0</v>
      </c>
      <c r="M57" s="134">
        <v>2</v>
      </c>
      <c r="N57" s="134">
        <v>0</v>
      </c>
      <c r="O57" s="151">
        <v>1.3</v>
      </c>
      <c r="P57" s="151">
        <v>1</v>
      </c>
      <c r="Q57" s="151">
        <v>0</v>
      </c>
      <c r="R57" s="134">
        <v>0</v>
      </c>
      <c r="S57" s="134">
        <v>0</v>
      </c>
      <c r="T57" s="134">
        <v>0</v>
      </c>
      <c r="U57" s="544">
        <v>3.3</v>
      </c>
      <c r="V57" s="544">
        <v>1</v>
      </c>
      <c r="W57" s="398" t="s">
        <v>1186</v>
      </c>
      <c r="X57" s="385"/>
    </row>
    <row r="58" spans="1:24" s="4" customFormat="1" ht="15" customHeight="1" x14ac:dyDescent="0.15">
      <c r="B58" s="1999"/>
      <c r="C58" s="225" t="s">
        <v>251</v>
      </c>
      <c r="D58" s="656"/>
      <c r="E58" s="275">
        <v>5562.48</v>
      </c>
      <c r="F58" s="275"/>
      <c r="G58" s="2001"/>
      <c r="H58" s="2002"/>
      <c r="I58" s="2002"/>
      <c r="J58" s="2002"/>
      <c r="K58" s="276">
        <v>3</v>
      </c>
      <c r="L58" s="276">
        <v>1</v>
      </c>
      <c r="M58" s="276">
        <v>11</v>
      </c>
      <c r="N58" s="276">
        <v>0</v>
      </c>
      <c r="O58" s="384">
        <v>12.900000000000002</v>
      </c>
      <c r="P58" s="384">
        <v>10.4</v>
      </c>
      <c r="Q58" s="384">
        <v>2.8</v>
      </c>
      <c r="R58" s="276">
        <v>0</v>
      </c>
      <c r="S58" s="276">
        <v>3</v>
      </c>
      <c r="T58" s="276">
        <v>1</v>
      </c>
      <c r="U58" s="276">
        <v>32.700000000000003</v>
      </c>
      <c r="V58" s="276">
        <v>12.4</v>
      </c>
      <c r="W58" s="307"/>
      <c r="X58" s="385"/>
    </row>
    <row r="59" spans="1:24" s="4" customFormat="1" ht="15" customHeight="1" x14ac:dyDescent="0.15">
      <c r="A59" s="35"/>
      <c r="B59" s="2004" t="s">
        <v>80</v>
      </c>
      <c r="C59" s="120" t="s">
        <v>57</v>
      </c>
      <c r="D59" s="292" t="s">
        <v>634</v>
      </c>
      <c r="E59" s="269">
        <v>450</v>
      </c>
      <c r="F59" s="506"/>
      <c r="G59" s="214" t="s">
        <v>1190</v>
      </c>
      <c r="H59" s="120" t="s">
        <v>312</v>
      </c>
      <c r="I59" s="292" t="s">
        <v>467</v>
      </c>
      <c r="J59" s="270" t="s">
        <v>316</v>
      </c>
      <c r="K59" s="271">
        <v>0</v>
      </c>
      <c r="L59" s="271">
        <v>0</v>
      </c>
      <c r="M59" s="271">
        <v>0</v>
      </c>
      <c r="N59" s="271">
        <v>0</v>
      </c>
      <c r="O59" s="272">
        <v>3</v>
      </c>
      <c r="P59" s="271">
        <v>1</v>
      </c>
      <c r="Q59" s="271">
        <v>0</v>
      </c>
      <c r="R59" s="271">
        <v>0</v>
      </c>
      <c r="S59" s="271">
        <v>0</v>
      </c>
      <c r="T59" s="271">
        <v>0</v>
      </c>
      <c r="U59" s="272">
        <v>3</v>
      </c>
      <c r="V59" s="272">
        <v>1</v>
      </c>
      <c r="W59" s="273" t="s">
        <v>1184</v>
      </c>
    </row>
    <row r="60" spans="1:24" s="4" customFormat="1" ht="15" customHeight="1" x14ac:dyDescent="0.15">
      <c r="A60" s="35"/>
      <c r="B60" s="2005"/>
      <c r="C60" s="121" t="s">
        <v>60</v>
      </c>
      <c r="D60" s="291" t="s">
        <v>634</v>
      </c>
      <c r="E60" s="129">
        <v>577.29999999999995</v>
      </c>
      <c r="F60" s="129"/>
      <c r="G60" s="121" t="s">
        <v>1190</v>
      </c>
      <c r="H60" s="121" t="s">
        <v>312</v>
      </c>
      <c r="I60" s="291" t="s">
        <v>467</v>
      </c>
      <c r="J60" s="130" t="s">
        <v>316</v>
      </c>
      <c r="K60" s="131">
        <v>0</v>
      </c>
      <c r="L60" s="131">
        <v>0</v>
      </c>
      <c r="M60" s="131">
        <v>0</v>
      </c>
      <c r="N60" s="131">
        <v>0</v>
      </c>
      <c r="O60" s="131">
        <v>1</v>
      </c>
      <c r="P60" s="131">
        <v>1</v>
      </c>
      <c r="Q60" s="131">
        <v>0</v>
      </c>
      <c r="R60" s="131">
        <v>0</v>
      </c>
      <c r="S60" s="131">
        <v>0</v>
      </c>
      <c r="T60" s="131">
        <v>0</v>
      </c>
      <c r="U60" s="137">
        <v>1</v>
      </c>
      <c r="V60" s="137">
        <v>1</v>
      </c>
      <c r="W60" s="136" t="s">
        <v>1184</v>
      </c>
    </row>
    <row r="61" spans="1:24" s="4" customFormat="1" ht="15" customHeight="1" x14ac:dyDescent="0.15">
      <c r="A61" s="35"/>
      <c r="B61" s="2005"/>
      <c r="C61" s="121" t="s">
        <v>61</v>
      </c>
      <c r="D61" s="291" t="s">
        <v>634</v>
      </c>
      <c r="E61" s="129">
        <v>60</v>
      </c>
      <c r="F61" s="362"/>
      <c r="G61" s="220" t="s">
        <v>1190</v>
      </c>
      <c r="H61" s="121" t="s">
        <v>312</v>
      </c>
      <c r="I61" s="291" t="s">
        <v>467</v>
      </c>
      <c r="J61" s="130" t="s">
        <v>316</v>
      </c>
      <c r="K61" s="131">
        <v>0</v>
      </c>
      <c r="L61" s="131">
        <v>0</v>
      </c>
      <c r="M61" s="131">
        <v>0</v>
      </c>
      <c r="N61" s="131">
        <v>0</v>
      </c>
      <c r="O61" s="131">
        <v>0</v>
      </c>
      <c r="P61" s="131">
        <v>0</v>
      </c>
      <c r="Q61" s="131">
        <v>0</v>
      </c>
      <c r="R61" s="131">
        <v>0</v>
      </c>
      <c r="S61" s="131">
        <v>0</v>
      </c>
      <c r="T61" s="131">
        <v>0</v>
      </c>
      <c r="U61" s="137">
        <v>0</v>
      </c>
      <c r="V61" s="137">
        <v>0</v>
      </c>
      <c r="W61" s="136" t="s">
        <v>1184</v>
      </c>
    </row>
    <row r="62" spans="1:24" s="4" customFormat="1" ht="15" customHeight="1" x14ac:dyDescent="0.15">
      <c r="A62" s="35"/>
      <c r="B62" s="2005"/>
      <c r="C62" s="121" t="s">
        <v>301</v>
      </c>
      <c r="D62" s="291" t="s">
        <v>634</v>
      </c>
      <c r="E62" s="129">
        <v>741</v>
      </c>
      <c r="F62" s="129"/>
      <c r="G62" s="121" t="s">
        <v>1190</v>
      </c>
      <c r="H62" s="121" t="s">
        <v>312</v>
      </c>
      <c r="I62" s="291" t="s">
        <v>467</v>
      </c>
      <c r="J62" s="130" t="s">
        <v>316</v>
      </c>
      <c r="K62" s="131">
        <v>0</v>
      </c>
      <c r="L62" s="131">
        <v>0</v>
      </c>
      <c r="M62" s="131">
        <v>0</v>
      </c>
      <c r="N62" s="131">
        <v>0</v>
      </c>
      <c r="O62" s="131">
        <v>3</v>
      </c>
      <c r="P62" s="131">
        <v>2</v>
      </c>
      <c r="Q62" s="131">
        <v>0</v>
      </c>
      <c r="R62" s="131">
        <v>0</v>
      </c>
      <c r="S62" s="137">
        <v>0</v>
      </c>
      <c r="T62" s="137">
        <v>0</v>
      </c>
      <c r="U62" s="137">
        <v>3</v>
      </c>
      <c r="V62" s="137">
        <v>2</v>
      </c>
      <c r="W62" s="136" t="s">
        <v>1184</v>
      </c>
    </row>
    <row r="63" spans="1:24" s="4" customFormat="1" ht="15" customHeight="1" x14ac:dyDescent="0.15">
      <c r="A63" s="35"/>
      <c r="B63" s="2005"/>
      <c r="C63" s="220" t="s">
        <v>221</v>
      </c>
      <c r="D63" s="528" t="s">
        <v>634</v>
      </c>
      <c r="E63" s="362">
        <v>80</v>
      </c>
      <c r="F63" s="362"/>
      <c r="G63" s="121" t="s">
        <v>1190</v>
      </c>
      <c r="H63" s="220" t="s">
        <v>312</v>
      </c>
      <c r="I63" s="291" t="s">
        <v>467</v>
      </c>
      <c r="J63" s="130" t="s">
        <v>316</v>
      </c>
      <c r="K63" s="131">
        <v>0</v>
      </c>
      <c r="L63" s="364">
        <v>0</v>
      </c>
      <c r="M63" s="364">
        <v>0</v>
      </c>
      <c r="N63" s="131">
        <v>0</v>
      </c>
      <c r="O63" s="364">
        <v>1</v>
      </c>
      <c r="P63" s="364">
        <v>0</v>
      </c>
      <c r="Q63" s="364">
        <v>0</v>
      </c>
      <c r="R63" s="364">
        <v>0</v>
      </c>
      <c r="S63" s="364">
        <v>0</v>
      </c>
      <c r="T63" s="364">
        <v>0</v>
      </c>
      <c r="U63" s="137">
        <v>1</v>
      </c>
      <c r="V63" s="137">
        <v>0</v>
      </c>
      <c r="W63" s="136" t="s">
        <v>1184</v>
      </c>
    </row>
    <row r="64" spans="1:24" s="4" customFormat="1" ht="15" customHeight="1" x14ac:dyDescent="0.15">
      <c r="A64" s="36"/>
      <c r="B64" s="2005"/>
      <c r="C64" s="196" t="s">
        <v>562</v>
      </c>
      <c r="D64" s="293" t="s">
        <v>634</v>
      </c>
      <c r="E64" s="363">
        <v>66.760000000000005</v>
      </c>
      <c r="F64" s="1221"/>
      <c r="G64" s="121" t="s">
        <v>1190</v>
      </c>
      <c r="H64" s="196" t="s">
        <v>312</v>
      </c>
      <c r="I64" s="677" t="s">
        <v>467</v>
      </c>
      <c r="J64" s="360" t="s">
        <v>316</v>
      </c>
      <c r="K64" s="128">
        <v>0</v>
      </c>
      <c r="L64" s="199">
        <v>0</v>
      </c>
      <c r="M64" s="199">
        <v>0</v>
      </c>
      <c r="N64" s="128">
        <v>0</v>
      </c>
      <c r="O64" s="199">
        <v>0</v>
      </c>
      <c r="P64" s="199">
        <v>0</v>
      </c>
      <c r="Q64" s="199">
        <v>0</v>
      </c>
      <c r="R64" s="199">
        <v>0</v>
      </c>
      <c r="S64" s="199">
        <v>0</v>
      </c>
      <c r="T64" s="199">
        <v>0</v>
      </c>
      <c r="U64" s="200">
        <v>0</v>
      </c>
      <c r="V64" s="200">
        <v>0</v>
      </c>
      <c r="W64" s="361" t="s">
        <v>1191</v>
      </c>
    </row>
    <row r="65" spans="1:23" s="4" customFormat="1" ht="15" customHeight="1" x14ac:dyDescent="0.15">
      <c r="B65" s="2006"/>
      <c r="C65" s="226" t="s">
        <v>251</v>
      </c>
      <c r="D65" s="659"/>
      <c r="E65" s="284">
        <v>1975.06</v>
      </c>
      <c r="F65" s="284"/>
      <c r="G65" s="1953"/>
      <c r="H65" s="2003"/>
      <c r="I65" s="2003"/>
      <c r="J65" s="2003"/>
      <c r="K65" s="127">
        <v>0</v>
      </c>
      <c r="L65" s="127">
        <v>0</v>
      </c>
      <c r="M65" s="127">
        <v>0</v>
      </c>
      <c r="N65" s="127">
        <v>0</v>
      </c>
      <c r="O65" s="127">
        <v>8</v>
      </c>
      <c r="P65" s="127">
        <v>4</v>
      </c>
      <c r="Q65" s="127">
        <v>0</v>
      </c>
      <c r="R65" s="127">
        <v>0</v>
      </c>
      <c r="S65" s="127">
        <v>0</v>
      </c>
      <c r="T65" s="127">
        <v>0</v>
      </c>
      <c r="U65" s="127">
        <v>8</v>
      </c>
      <c r="V65" s="127">
        <v>4</v>
      </c>
      <c r="W65" s="308"/>
    </row>
    <row r="66" spans="1:23" s="4" customFormat="1" ht="15" customHeight="1" x14ac:dyDescent="0.15">
      <c r="B66" s="1999" t="s">
        <v>267</v>
      </c>
      <c r="C66" s="212" t="s">
        <v>35</v>
      </c>
      <c r="D66" s="660" t="s">
        <v>634</v>
      </c>
      <c r="E66" s="286">
        <v>1166.2</v>
      </c>
      <c r="F66" s="286"/>
      <c r="G66" s="212" t="s">
        <v>1192</v>
      </c>
      <c r="H66" s="212" t="s">
        <v>312</v>
      </c>
      <c r="I66" s="660" t="s">
        <v>467</v>
      </c>
      <c r="J66" s="287" t="s">
        <v>316</v>
      </c>
      <c r="K66" s="266">
        <v>0</v>
      </c>
      <c r="L66" s="266">
        <v>0</v>
      </c>
      <c r="M66" s="266">
        <v>1</v>
      </c>
      <c r="N66" s="266">
        <v>0</v>
      </c>
      <c r="O66" s="266">
        <v>6</v>
      </c>
      <c r="P66" s="266">
        <v>2</v>
      </c>
      <c r="Q66" s="266">
        <v>0</v>
      </c>
      <c r="R66" s="266">
        <v>0</v>
      </c>
      <c r="S66" s="266">
        <v>0</v>
      </c>
      <c r="T66" s="266">
        <v>0</v>
      </c>
      <c r="U66" s="542">
        <v>7</v>
      </c>
      <c r="V66" s="542">
        <v>2</v>
      </c>
      <c r="W66" s="268" t="s">
        <v>1193</v>
      </c>
    </row>
    <row r="67" spans="1:23" s="4" customFormat="1" ht="15" customHeight="1" x14ac:dyDescent="0.15">
      <c r="A67" s="35"/>
      <c r="B67" s="1999"/>
      <c r="C67" s="122" t="s">
        <v>268</v>
      </c>
      <c r="D67" s="122" t="s">
        <v>634</v>
      </c>
      <c r="E67" s="126">
        <v>822</v>
      </c>
      <c r="F67" s="126"/>
      <c r="G67" s="119" t="s">
        <v>1194</v>
      </c>
      <c r="H67" s="119" t="s">
        <v>312</v>
      </c>
      <c r="I67" s="122" t="s">
        <v>467</v>
      </c>
      <c r="J67" s="123" t="s">
        <v>316</v>
      </c>
      <c r="K67" s="124">
        <v>0</v>
      </c>
      <c r="L67" s="124">
        <v>0</v>
      </c>
      <c r="M67" s="124">
        <v>1</v>
      </c>
      <c r="N67" s="124">
        <v>0</v>
      </c>
      <c r="O67" s="124">
        <v>5</v>
      </c>
      <c r="P67" s="124">
        <v>2</v>
      </c>
      <c r="Q67" s="124">
        <v>0</v>
      </c>
      <c r="R67" s="124">
        <v>0</v>
      </c>
      <c r="S67" s="124">
        <v>0</v>
      </c>
      <c r="T67" s="124">
        <v>0</v>
      </c>
      <c r="U67" s="543">
        <v>6</v>
      </c>
      <c r="V67" s="543">
        <v>2</v>
      </c>
      <c r="W67" s="125" t="s">
        <v>1195</v>
      </c>
    </row>
    <row r="68" spans="1:23" s="4" customFormat="1" ht="15" customHeight="1" x14ac:dyDescent="0.15">
      <c r="A68" s="35"/>
      <c r="B68" s="1999"/>
      <c r="C68" s="202" t="s">
        <v>240</v>
      </c>
      <c r="D68" s="202" t="s">
        <v>634</v>
      </c>
      <c r="E68" s="194">
        <v>360</v>
      </c>
      <c r="F68" s="194"/>
      <c r="G68" s="192" t="s">
        <v>1196</v>
      </c>
      <c r="H68" s="192" t="s">
        <v>312</v>
      </c>
      <c r="I68" s="202" t="s">
        <v>467</v>
      </c>
      <c r="J68" s="203" t="s">
        <v>316</v>
      </c>
      <c r="K68" s="204">
        <v>0</v>
      </c>
      <c r="L68" s="204">
        <v>0</v>
      </c>
      <c r="M68" s="204">
        <v>1</v>
      </c>
      <c r="N68" s="204">
        <v>0</v>
      </c>
      <c r="O68" s="204">
        <v>1</v>
      </c>
      <c r="P68" s="204">
        <v>1</v>
      </c>
      <c r="Q68" s="204">
        <v>1.8</v>
      </c>
      <c r="R68" s="204">
        <v>0</v>
      </c>
      <c r="S68" s="204">
        <v>0</v>
      </c>
      <c r="T68" s="204">
        <v>0</v>
      </c>
      <c r="U68" s="544">
        <v>3.8</v>
      </c>
      <c r="V68" s="544">
        <v>1</v>
      </c>
      <c r="W68" s="195" t="s">
        <v>1197</v>
      </c>
    </row>
    <row r="69" spans="1:23" s="4" customFormat="1" ht="15" customHeight="1" x14ac:dyDescent="0.15">
      <c r="B69" s="1999"/>
      <c r="C69" s="225" t="s">
        <v>251</v>
      </c>
      <c r="D69" s="656"/>
      <c r="E69" s="275">
        <v>2348.1999999999998</v>
      </c>
      <c r="F69" s="275"/>
      <c r="G69" s="2001"/>
      <c r="H69" s="2002"/>
      <c r="I69" s="2002"/>
      <c r="J69" s="2002"/>
      <c r="K69" s="276">
        <v>0</v>
      </c>
      <c r="L69" s="276">
        <v>0</v>
      </c>
      <c r="M69" s="276">
        <v>3</v>
      </c>
      <c r="N69" s="276">
        <v>0</v>
      </c>
      <c r="O69" s="276">
        <v>12</v>
      </c>
      <c r="P69" s="276">
        <v>5</v>
      </c>
      <c r="Q69" s="276">
        <v>1.8</v>
      </c>
      <c r="R69" s="276">
        <v>0</v>
      </c>
      <c r="S69" s="276">
        <v>0</v>
      </c>
      <c r="T69" s="276">
        <v>0</v>
      </c>
      <c r="U69" s="276">
        <v>16.8</v>
      </c>
      <c r="V69" s="276">
        <v>5</v>
      </c>
      <c r="W69" s="307"/>
    </row>
    <row r="70" spans="1:23" s="4" customFormat="1" ht="15" customHeight="1" x14ac:dyDescent="0.15">
      <c r="B70" s="2004" t="s">
        <v>81</v>
      </c>
      <c r="C70" s="120" t="s">
        <v>297</v>
      </c>
      <c r="D70" s="292" t="s">
        <v>634</v>
      </c>
      <c r="E70" s="269">
        <v>1412</v>
      </c>
      <c r="F70" s="269"/>
      <c r="G70" s="270" t="s">
        <v>1198</v>
      </c>
      <c r="H70" s="270" t="s">
        <v>312</v>
      </c>
      <c r="I70" s="678" t="s">
        <v>467</v>
      </c>
      <c r="J70" s="270" t="s">
        <v>316</v>
      </c>
      <c r="K70" s="271">
        <v>1</v>
      </c>
      <c r="L70" s="271">
        <v>1</v>
      </c>
      <c r="M70" s="271">
        <v>1</v>
      </c>
      <c r="N70" s="271">
        <v>0</v>
      </c>
      <c r="O70" s="271">
        <v>3</v>
      </c>
      <c r="P70" s="271">
        <v>1</v>
      </c>
      <c r="Q70" s="271">
        <v>0</v>
      </c>
      <c r="R70" s="271">
        <v>0</v>
      </c>
      <c r="S70" s="271">
        <v>0</v>
      </c>
      <c r="T70" s="271">
        <v>0</v>
      </c>
      <c r="U70" s="272">
        <v>5</v>
      </c>
      <c r="V70" s="272">
        <v>2</v>
      </c>
      <c r="W70" s="273" t="s">
        <v>1199</v>
      </c>
    </row>
    <row r="71" spans="1:23" s="4" customFormat="1" ht="15" customHeight="1" x14ac:dyDescent="0.15">
      <c r="A71" s="35"/>
      <c r="B71" s="2005"/>
      <c r="C71" s="196" t="s">
        <v>296</v>
      </c>
      <c r="D71" s="293" t="s">
        <v>634</v>
      </c>
      <c r="E71" s="197">
        <v>485.09</v>
      </c>
      <c r="F71" s="197"/>
      <c r="G71" s="196" t="s">
        <v>1198</v>
      </c>
      <c r="H71" s="196" t="s">
        <v>312</v>
      </c>
      <c r="I71" s="293" t="s">
        <v>467</v>
      </c>
      <c r="J71" s="198" t="s">
        <v>316</v>
      </c>
      <c r="K71" s="199">
        <v>0</v>
      </c>
      <c r="L71" s="199">
        <v>0</v>
      </c>
      <c r="M71" s="199">
        <v>0</v>
      </c>
      <c r="N71" s="199">
        <v>0</v>
      </c>
      <c r="O71" s="199">
        <v>3</v>
      </c>
      <c r="P71" s="199">
        <v>2</v>
      </c>
      <c r="Q71" s="199">
        <v>0</v>
      </c>
      <c r="R71" s="199">
        <v>0</v>
      </c>
      <c r="S71" s="199">
        <v>0</v>
      </c>
      <c r="T71" s="199">
        <v>0</v>
      </c>
      <c r="U71" s="200">
        <v>3</v>
      </c>
      <c r="V71" s="200">
        <v>2</v>
      </c>
      <c r="W71" s="201" t="s">
        <v>1200</v>
      </c>
    </row>
    <row r="72" spans="1:23" s="4" customFormat="1" ht="15" customHeight="1" x14ac:dyDescent="0.15">
      <c r="B72" s="2006"/>
      <c r="C72" s="226" t="s">
        <v>251</v>
      </c>
      <c r="D72" s="659"/>
      <c r="E72" s="284">
        <v>1897.09</v>
      </c>
      <c r="F72" s="284"/>
      <c r="G72" s="1953"/>
      <c r="H72" s="2003"/>
      <c r="I72" s="2003"/>
      <c r="J72" s="2003"/>
      <c r="K72" s="127">
        <v>1</v>
      </c>
      <c r="L72" s="127">
        <v>1</v>
      </c>
      <c r="M72" s="127">
        <v>1</v>
      </c>
      <c r="N72" s="127">
        <v>0</v>
      </c>
      <c r="O72" s="127">
        <v>6</v>
      </c>
      <c r="P72" s="127">
        <v>3</v>
      </c>
      <c r="Q72" s="127">
        <v>0</v>
      </c>
      <c r="R72" s="127">
        <v>0</v>
      </c>
      <c r="S72" s="127">
        <v>0</v>
      </c>
      <c r="T72" s="127">
        <v>0</v>
      </c>
      <c r="U72" s="127">
        <v>8</v>
      </c>
      <c r="V72" s="127">
        <v>4</v>
      </c>
      <c r="W72" s="308"/>
    </row>
    <row r="73" spans="1:23" s="4" customFormat="1" ht="15" customHeight="1" x14ac:dyDescent="0.15">
      <c r="A73" s="35"/>
      <c r="B73" s="188" t="s">
        <v>82</v>
      </c>
      <c r="C73" s="218" t="s">
        <v>299</v>
      </c>
      <c r="D73" s="294" t="s">
        <v>634</v>
      </c>
      <c r="E73" s="281">
        <v>1250</v>
      </c>
      <c r="F73" s="281"/>
      <c r="G73" s="218" t="s">
        <v>1201</v>
      </c>
      <c r="H73" s="218" t="s">
        <v>312</v>
      </c>
      <c r="I73" s="294" t="s">
        <v>314</v>
      </c>
      <c r="J73" s="282" t="s">
        <v>385</v>
      </c>
      <c r="K73" s="151">
        <v>2</v>
      </c>
      <c r="L73" s="151">
        <v>2</v>
      </c>
      <c r="M73" s="151">
        <v>0</v>
      </c>
      <c r="N73" s="151">
        <v>0</v>
      </c>
      <c r="O73" s="151">
        <v>0</v>
      </c>
      <c r="P73" s="151">
        <v>0</v>
      </c>
      <c r="Q73" s="151">
        <v>3.5</v>
      </c>
      <c r="R73" s="151">
        <v>3</v>
      </c>
      <c r="S73" s="151">
        <v>0</v>
      </c>
      <c r="T73" s="151">
        <v>0</v>
      </c>
      <c r="U73" s="545">
        <v>5.5</v>
      </c>
      <c r="V73" s="545">
        <v>5</v>
      </c>
      <c r="W73" s="283" t="s">
        <v>1202</v>
      </c>
    </row>
    <row r="74" spans="1:23" s="4" customFormat="1" ht="15" customHeight="1" x14ac:dyDescent="0.15">
      <c r="A74" s="35"/>
      <c r="B74" s="222" t="s">
        <v>83</v>
      </c>
      <c r="C74" s="3" t="s">
        <v>36</v>
      </c>
      <c r="D74" s="661" t="s">
        <v>639</v>
      </c>
      <c r="E74" s="277">
        <v>2036</v>
      </c>
      <c r="F74" s="277"/>
      <c r="G74" s="3" t="s">
        <v>1203</v>
      </c>
      <c r="H74" s="1433" t="s">
        <v>312</v>
      </c>
      <c r="I74" s="661" t="s">
        <v>314</v>
      </c>
      <c r="J74" s="278" t="s">
        <v>316</v>
      </c>
      <c r="K74" s="47">
        <v>2</v>
      </c>
      <c r="L74" s="47">
        <v>2</v>
      </c>
      <c r="M74" s="47">
        <v>0</v>
      </c>
      <c r="N74" s="47">
        <v>0</v>
      </c>
      <c r="O74" s="47">
        <v>1</v>
      </c>
      <c r="P74" s="47">
        <v>0</v>
      </c>
      <c r="Q74" s="47">
        <v>3</v>
      </c>
      <c r="R74" s="47">
        <v>0</v>
      </c>
      <c r="S74" s="47">
        <v>0</v>
      </c>
      <c r="T74" s="47">
        <v>0</v>
      </c>
      <c r="U74" s="279">
        <v>6</v>
      </c>
      <c r="V74" s="279">
        <v>2</v>
      </c>
      <c r="W74" s="280" t="s">
        <v>1204</v>
      </c>
    </row>
    <row r="75" spans="1:23" s="4" customFormat="1" ht="15" customHeight="1" x14ac:dyDescent="0.15">
      <c r="A75" s="35"/>
      <c r="B75" s="188" t="s">
        <v>84</v>
      </c>
      <c r="C75" s="218" t="s">
        <v>260</v>
      </c>
      <c r="D75" s="294" t="s">
        <v>634</v>
      </c>
      <c r="E75" s="281">
        <v>832.2</v>
      </c>
      <c r="F75" s="281"/>
      <c r="G75" s="294" t="s">
        <v>1205</v>
      </c>
      <c r="H75" s="218" t="s">
        <v>466</v>
      </c>
      <c r="I75" s="294" t="s">
        <v>314</v>
      </c>
      <c r="J75" s="282" t="s">
        <v>316</v>
      </c>
      <c r="K75" s="151">
        <v>0</v>
      </c>
      <c r="L75" s="151">
        <v>0</v>
      </c>
      <c r="M75" s="151">
        <v>0</v>
      </c>
      <c r="N75" s="151">
        <v>0</v>
      </c>
      <c r="O75" s="151">
        <v>8</v>
      </c>
      <c r="P75" s="151">
        <v>8</v>
      </c>
      <c r="Q75" s="151">
        <v>1</v>
      </c>
      <c r="R75" s="151">
        <v>1</v>
      </c>
      <c r="S75" s="151">
        <v>0</v>
      </c>
      <c r="T75" s="151">
        <v>0</v>
      </c>
      <c r="U75" s="545">
        <v>9</v>
      </c>
      <c r="V75" s="545">
        <v>9</v>
      </c>
      <c r="W75" s="283" t="s">
        <v>1206</v>
      </c>
    </row>
    <row r="76" spans="1:23" s="4" customFormat="1" ht="15" customHeight="1" x14ac:dyDescent="0.15">
      <c r="A76" s="35"/>
      <c r="B76" s="222" t="s">
        <v>85</v>
      </c>
      <c r="C76" s="3" t="s">
        <v>263</v>
      </c>
      <c r="D76" s="661" t="s">
        <v>634</v>
      </c>
      <c r="E76" s="277">
        <v>1323</v>
      </c>
      <c r="F76" s="277"/>
      <c r="G76" s="3" t="s">
        <v>1207</v>
      </c>
      <c r="H76" s="1433" t="s">
        <v>312</v>
      </c>
      <c r="I76" s="661" t="s">
        <v>467</v>
      </c>
      <c r="J76" s="278" t="s">
        <v>316</v>
      </c>
      <c r="K76" s="47">
        <v>3</v>
      </c>
      <c r="L76" s="47">
        <v>2</v>
      </c>
      <c r="M76" s="47">
        <v>1</v>
      </c>
      <c r="N76" s="47">
        <v>0</v>
      </c>
      <c r="O76" s="47">
        <v>4</v>
      </c>
      <c r="P76" s="47">
        <v>1</v>
      </c>
      <c r="Q76" s="47">
        <v>0</v>
      </c>
      <c r="R76" s="47">
        <v>0</v>
      </c>
      <c r="S76" s="47">
        <v>0</v>
      </c>
      <c r="T76" s="47">
        <v>0</v>
      </c>
      <c r="U76" s="279">
        <v>8</v>
      </c>
      <c r="V76" s="279">
        <v>3</v>
      </c>
      <c r="W76" s="280" t="s">
        <v>1208</v>
      </c>
    </row>
    <row r="77" spans="1:23" s="4" customFormat="1" ht="15" customHeight="1" x14ac:dyDescent="0.15">
      <c r="A77" s="35"/>
      <c r="B77" s="188" t="s">
        <v>86</v>
      </c>
      <c r="C77" s="218" t="s">
        <v>261</v>
      </c>
      <c r="D77" s="294" t="s">
        <v>634</v>
      </c>
      <c r="E77" s="281">
        <v>715.47</v>
      </c>
      <c r="F77" s="281"/>
      <c r="G77" s="218" t="s">
        <v>1209</v>
      </c>
      <c r="H77" s="218" t="s">
        <v>466</v>
      </c>
      <c r="I77" s="294" t="s">
        <v>467</v>
      </c>
      <c r="J77" s="282" t="s">
        <v>316</v>
      </c>
      <c r="K77" s="151">
        <v>1</v>
      </c>
      <c r="L77" s="151">
        <v>1</v>
      </c>
      <c r="M77" s="151">
        <v>0</v>
      </c>
      <c r="N77" s="151">
        <v>0</v>
      </c>
      <c r="O77" s="151">
        <v>0</v>
      </c>
      <c r="P77" s="151">
        <v>0</v>
      </c>
      <c r="Q77" s="151">
        <v>4.8</v>
      </c>
      <c r="R77" s="151">
        <v>3.4</v>
      </c>
      <c r="S77" s="151">
        <v>0</v>
      </c>
      <c r="T77" s="151">
        <v>0</v>
      </c>
      <c r="U77" s="545">
        <v>5.8</v>
      </c>
      <c r="V77" s="545">
        <v>4.4000000000000004</v>
      </c>
      <c r="W77" s="283" t="s">
        <v>1210</v>
      </c>
    </row>
    <row r="78" spans="1:23" s="4" customFormat="1" ht="15" customHeight="1" x14ac:dyDescent="0.15">
      <c r="A78" s="35"/>
      <c r="B78" s="222" t="s">
        <v>87</v>
      </c>
      <c r="C78" s="3" t="s">
        <v>300</v>
      </c>
      <c r="D78" s="661" t="s">
        <v>634</v>
      </c>
      <c r="E78" s="277">
        <v>738.5</v>
      </c>
      <c r="F78" s="277"/>
      <c r="G78" s="3" t="s">
        <v>1211</v>
      </c>
      <c r="H78" s="1433" t="s">
        <v>312</v>
      </c>
      <c r="I78" s="661" t="s">
        <v>467</v>
      </c>
      <c r="J78" s="278" t="s">
        <v>316</v>
      </c>
      <c r="K78" s="47">
        <v>2</v>
      </c>
      <c r="L78" s="47">
        <v>2</v>
      </c>
      <c r="M78" s="47">
        <v>1</v>
      </c>
      <c r="N78" s="47">
        <v>0</v>
      </c>
      <c r="O78" s="47">
        <v>2.4</v>
      </c>
      <c r="P78" s="47">
        <v>2.4</v>
      </c>
      <c r="Q78" s="47">
        <v>0</v>
      </c>
      <c r="R78" s="47">
        <v>0</v>
      </c>
      <c r="S78" s="47">
        <v>0</v>
      </c>
      <c r="T78" s="47">
        <v>0</v>
      </c>
      <c r="U78" s="279">
        <v>5.4</v>
      </c>
      <c r="V78" s="279">
        <v>4.4000000000000004</v>
      </c>
      <c r="W78" s="280" t="s">
        <v>1212</v>
      </c>
    </row>
    <row r="79" spans="1:23" s="4" customFormat="1" ht="15" customHeight="1" x14ac:dyDescent="0.15">
      <c r="A79" s="35"/>
      <c r="B79" s="576" t="s">
        <v>582</v>
      </c>
      <c r="C79" s="577" t="s">
        <v>584</v>
      </c>
      <c r="D79" s="577" t="s">
        <v>634</v>
      </c>
      <c r="E79" s="475">
        <v>360</v>
      </c>
      <c r="F79" s="475"/>
      <c r="G79" s="474" t="s">
        <v>1213</v>
      </c>
      <c r="H79" s="474" t="s">
        <v>312</v>
      </c>
      <c r="I79" s="577" t="s">
        <v>467</v>
      </c>
      <c r="J79" s="476" t="s">
        <v>316</v>
      </c>
      <c r="K79" s="373">
        <v>0</v>
      </c>
      <c r="L79" s="373">
        <v>0</v>
      </c>
      <c r="M79" s="373">
        <v>1</v>
      </c>
      <c r="N79" s="373">
        <v>0</v>
      </c>
      <c r="O79" s="373">
        <v>3</v>
      </c>
      <c r="P79" s="373">
        <v>2</v>
      </c>
      <c r="Q79" s="373">
        <v>2</v>
      </c>
      <c r="R79" s="373">
        <v>2</v>
      </c>
      <c r="S79" s="373">
        <v>0</v>
      </c>
      <c r="T79" s="373">
        <v>0</v>
      </c>
      <c r="U79" s="545">
        <v>6</v>
      </c>
      <c r="V79" s="545">
        <v>4</v>
      </c>
      <c r="W79" s="477" t="s">
        <v>1214</v>
      </c>
    </row>
    <row r="80" spans="1:23" s="4" customFormat="1" ht="15" customHeight="1" x14ac:dyDescent="0.15">
      <c r="A80" s="35"/>
      <c r="B80" s="503" t="s">
        <v>88</v>
      </c>
      <c r="C80" s="3" t="s">
        <v>254</v>
      </c>
      <c r="D80" s="661" t="s">
        <v>634</v>
      </c>
      <c r="E80" s="277">
        <v>959.18</v>
      </c>
      <c r="F80" s="277"/>
      <c r="G80" s="3" t="s">
        <v>1215</v>
      </c>
      <c r="H80" s="1433" t="s">
        <v>312</v>
      </c>
      <c r="I80" s="661" t="s">
        <v>467</v>
      </c>
      <c r="J80" s="278" t="s">
        <v>316</v>
      </c>
      <c r="K80" s="47">
        <v>0</v>
      </c>
      <c r="L80" s="47">
        <v>0</v>
      </c>
      <c r="M80" s="47">
        <v>3</v>
      </c>
      <c r="N80" s="47">
        <v>0</v>
      </c>
      <c r="O80" s="47">
        <v>0</v>
      </c>
      <c r="P80" s="47">
        <v>0</v>
      </c>
      <c r="Q80" s="47">
        <v>5</v>
      </c>
      <c r="R80" s="47">
        <v>3</v>
      </c>
      <c r="S80" s="47">
        <v>0</v>
      </c>
      <c r="T80" s="47">
        <v>0</v>
      </c>
      <c r="U80" s="279">
        <v>8</v>
      </c>
      <c r="V80" s="279">
        <v>3</v>
      </c>
      <c r="W80" s="280" t="s">
        <v>1216</v>
      </c>
    </row>
    <row r="81" spans="1:23" s="4" customFormat="1" ht="15" customHeight="1" x14ac:dyDescent="0.15">
      <c r="A81" s="35"/>
      <c r="B81" s="1950" t="s">
        <v>89</v>
      </c>
      <c r="C81" s="478" t="s">
        <v>78</v>
      </c>
      <c r="D81" s="664" t="s">
        <v>634</v>
      </c>
      <c r="E81" s="480">
        <v>178</v>
      </c>
      <c r="F81" s="480"/>
      <c r="G81" s="479" t="s">
        <v>1217</v>
      </c>
      <c r="H81" s="479" t="s">
        <v>312</v>
      </c>
      <c r="I81" s="679" t="s">
        <v>467</v>
      </c>
      <c r="J81" s="481" t="s">
        <v>316</v>
      </c>
      <c r="K81" s="482">
        <v>0</v>
      </c>
      <c r="L81" s="482">
        <v>0</v>
      </c>
      <c r="M81" s="482">
        <v>1</v>
      </c>
      <c r="N81" s="482">
        <v>0</v>
      </c>
      <c r="O81" s="482">
        <v>3</v>
      </c>
      <c r="P81" s="482">
        <v>3</v>
      </c>
      <c r="Q81" s="482">
        <v>0.3</v>
      </c>
      <c r="R81" s="482">
        <v>0</v>
      </c>
      <c r="S81" s="482">
        <v>0</v>
      </c>
      <c r="T81" s="482">
        <v>0</v>
      </c>
      <c r="U81" s="542">
        <v>4.3</v>
      </c>
      <c r="V81" s="542">
        <v>3</v>
      </c>
      <c r="W81" s="483" t="s">
        <v>1218</v>
      </c>
    </row>
    <row r="82" spans="1:23" s="4" customFormat="1" ht="15" customHeight="1" x14ac:dyDescent="0.15">
      <c r="A82" s="35"/>
      <c r="B82" s="1951"/>
      <c r="C82" s="484" t="s">
        <v>302</v>
      </c>
      <c r="D82" s="665" t="s">
        <v>634</v>
      </c>
      <c r="E82" s="485">
        <v>490.82</v>
      </c>
      <c r="F82" s="485"/>
      <c r="G82" s="484" t="s">
        <v>1217</v>
      </c>
      <c r="H82" s="484" t="s">
        <v>94</v>
      </c>
      <c r="I82" s="665" t="s">
        <v>467</v>
      </c>
      <c r="J82" s="486" t="s">
        <v>316</v>
      </c>
      <c r="K82" s="487">
        <v>0</v>
      </c>
      <c r="L82" s="487">
        <v>0</v>
      </c>
      <c r="M82" s="487">
        <v>0</v>
      </c>
      <c r="N82" s="487">
        <v>0</v>
      </c>
      <c r="O82" s="487">
        <v>2</v>
      </c>
      <c r="P82" s="487">
        <v>2</v>
      </c>
      <c r="Q82" s="487">
        <v>0.8</v>
      </c>
      <c r="R82" s="487">
        <v>0</v>
      </c>
      <c r="S82" s="487">
        <v>0</v>
      </c>
      <c r="T82" s="487">
        <v>0</v>
      </c>
      <c r="U82" s="543">
        <v>2.8</v>
      </c>
      <c r="V82" s="543">
        <v>2</v>
      </c>
      <c r="W82" s="376" t="s">
        <v>1219</v>
      </c>
    </row>
    <row r="83" spans="1:23" s="4" customFormat="1" ht="15" customHeight="1" x14ac:dyDescent="0.15">
      <c r="A83" s="35"/>
      <c r="B83" s="1951"/>
      <c r="C83" s="488" t="s">
        <v>255</v>
      </c>
      <c r="D83" s="666" t="s">
        <v>634</v>
      </c>
      <c r="E83" s="490">
        <v>713.9</v>
      </c>
      <c r="F83" s="490"/>
      <c r="G83" s="489" t="s">
        <v>1217</v>
      </c>
      <c r="H83" s="489" t="s">
        <v>312</v>
      </c>
      <c r="I83" s="666" t="s">
        <v>467</v>
      </c>
      <c r="J83" s="491" t="s">
        <v>316</v>
      </c>
      <c r="K83" s="492">
        <v>0</v>
      </c>
      <c r="L83" s="492">
        <v>0</v>
      </c>
      <c r="M83" s="492">
        <v>0</v>
      </c>
      <c r="N83" s="492">
        <v>0</v>
      </c>
      <c r="O83" s="492">
        <v>2</v>
      </c>
      <c r="P83" s="492">
        <v>0</v>
      </c>
      <c r="Q83" s="492">
        <v>0.4</v>
      </c>
      <c r="R83" s="492">
        <v>0</v>
      </c>
      <c r="S83" s="492">
        <v>0</v>
      </c>
      <c r="T83" s="492">
        <v>0</v>
      </c>
      <c r="U83" s="544">
        <v>2.4</v>
      </c>
      <c r="V83" s="544">
        <v>0</v>
      </c>
      <c r="W83" s="493" t="s">
        <v>1220</v>
      </c>
    </row>
    <row r="84" spans="1:23" s="4" customFormat="1" ht="15" customHeight="1" x14ac:dyDescent="0.15">
      <c r="B84" s="1952"/>
      <c r="C84" s="494" t="s">
        <v>251</v>
      </c>
      <c r="D84" s="667"/>
      <c r="E84" s="495">
        <v>1382.7199999999998</v>
      </c>
      <c r="F84" s="495"/>
      <c r="G84" s="1966"/>
      <c r="H84" s="1967"/>
      <c r="I84" s="1967"/>
      <c r="J84" s="1967"/>
      <c r="K84" s="496">
        <v>0</v>
      </c>
      <c r="L84" s="496">
        <v>0</v>
      </c>
      <c r="M84" s="496">
        <v>1</v>
      </c>
      <c r="N84" s="496">
        <v>0</v>
      </c>
      <c r="O84" s="496">
        <v>7</v>
      </c>
      <c r="P84" s="496">
        <v>5</v>
      </c>
      <c r="Q84" s="496">
        <v>1.5</v>
      </c>
      <c r="R84" s="496">
        <v>0</v>
      </c>
      <c r="S84" s="496">
        <v>0</v>
      </c>
      <c r="T84" s="496">
        <v>0</v>
      </c>
      <c r="U84" s="545">
        <v>9.5</v>
      </c>
      <c r="V84" s="545">
        <v>5</v>
      </c>
      <c r="W84" s="378"/>
    </row>
    <row r="85" spans="1:23" s="4" customFormat="1" ht="15" customHeight="1" x14ac:dyDescent="0.15">
      <c r="B85" s="1965" t="s">
        <v>183</v>
      </c>
      <c r="C85" s="504" t="s">
        <v>184</v>
      </c>
      <c r="D85" s="668" t="s">
        <v>634</v>
      </c>
      <c r="E85" s="506">
        <v>342</v>
      </c>
      <c r="F85" s="506"/>
      <c r="G85" s="505" t="s">
        <v>1221</v>
      </c>
      <c r="H85" s="505" t="s">
        <v>466</v>
      </c>
      <c r="I85" s="668" t="s">
        <v>314</v>
      </c>
      <c r="J85" s="505" t="s">
        <v>316</v>
      </c>
      <c r="K85" s="507">
        <v>0</v>
      </c>
      <c r="L85" s="507">
        <v>0</v>
      </c>
      <c r="M85" s="507">
        <v>1</v>
      </c>
      <c r="N85" s="507">
        <v>0</v>
      </c>
      <c r="O85" s="508">
        <v>4.4000000000000004</v>
      </c>
      <c r="P85" s="507">
        <v>2</v>
      </c>
      <c r="Q85" s="507">
        <v>0</v>
      </c>
      <c r="R85" s="507">
        <v>0</v>
      </c>
      <c r="S85" s="507">
        <v>0</v>
      </c>
      <c r="T85" s="507">
        <v>0</v>
      </c>
      <c r="U85" s="272">
        <v>5.4</v>
      </c>
      <c r="V85" s="272">
        <v>2</v>
      </c>
      <c r="W85" s="509" t="s">
        <v>1222</v>
      </c>
    </row>
    <row r="86" spans="1:23" s="4" customFormat="1" ht="15" customHeight="1" x14ac:dyDescent="0.15">
      <c r="B86" s="1965"/>
      <c r="C86" s="196" t="s">
        <v>185</v>
      </c>
      <c r="D86" s="658" t="s">
        <v>634</v>
      </c>
      <c r="E86" s="197">
        <v>224.9</v>
      </c>
      <c r="F86" s="197"/>
      <c r="G86" s="206" t="s">
        <v>1221</v>
      </c>
      <c r="H86" s="206" t="s">
        <v>466</v>
      </c>
      <c r="I86" s="658" t="s">
        <v>645</v>
      </c>
      <c r="J86" s="206" t="s">
        <v>316</v>
      </c>
      <c r="K86" s="200" t="s">
        <v>1459</v>
      </c>
      <c r="L86" s="200" t="s">
        <v>1459</v>
      </c>
      <c r="M86" s="200" t="s">
        <v>1459</v>
      </c>
      <c r="N86" s="200" t="s">
        <v>1459</v>
      </c>
      <c r="O86" s="200" t="s">
        <v>1459</v>
      </c>
      <c r="P86" s="200" t="s">
        <v>1459</v>
      </c>
      <c r="Q86" s="200" t="s">
        <v>1459</v>
      </c>
      <c r="R86" s="200" t="s">
        <v>1459</v>
      </c>
      <c r="S86" s="200" t="s">
        <v>1459</v>
      </c>
      <c r="T86" s="200" t="s">
        <v>1459</v>
      </c>
      <c r="U86" s="200" t="s">
        <v>1459</v>
      </c>
      <c r="V86" s="200" t="s">
        <v>1459</v>
      </c>
      <c r="W86" s="201" t="s">
        <v>1222</v>
      </c>
    </row>
    <row r="87" spans="1:23" s="4" customFormat="1" ht="15" customHeight="1" x14ac:dyDescent="0.15">
      <c r="B87" s="1965"/>
      <c r="C87" s="356" t="s">
        <v>251</v>
      </c>
      <c r="D87" s="659"/>
      <c r="E87" s="510">
        <v>566.9</v>
      </c>
      <c r="F87" s="510"/>
      <c r="G87" s="1953"/>
      <c r="H87" s="1954"/>
      <c r="I87" s="1954"/>
      <c r="J87" s="1954"/>
      <c r="K87" s="511">
        <v>0</v>
      </c>
      <c r="L87" s="511">
        <v>0</v>
      </c>
      <c r="M87" s="511">
        <v>1</v>
      </c>
      <c r="N87" s="511">
        <v>0</v>
      </c>
      <c r="O87" s="511">
        <v>4.4000000000000004</v>
      </c>
      <c r="P87" s="511">
        <v>2</v>
      </c>
      <c r="Q87" s="511">
        <v>0</v>
      </c>
      <c r="R87" s="511">
        <v>0</v>
      </c>
      <c r="S87" s="511">
        <v>0</v>
      </c>
      <c r="T87" s="511">
        <v>0</v>
      </c>
      <c r="U87" s="511">
        <v>5.4</v>
      </c>
      <c r="V87" s="511">
        <v>2</v>
      </c>
      <c r="W87" s="308"/>
    </row>
    <row r="88" spans="1:23" s="4" customFormat="1" ht="15" customHeight="1" x14ac:dyDescent="0.15">
      <c r="B88" s="1955" t="s">
        <v>591</v>
      </c>
      <c r="C88" s="1956"/>
      <c r="D88" s="667"/>
      <c r="E88" s="497">
        <v>74074.659999999989</v>
      </c>
      <c r="F88" s="497"/>
      <c r="G88" s="1959"/>
      <c r="H88" s="1960"/>
      <c r="I88" s="1960"/>
      <c r="J88" s="1961"/>
      <c r="K88" s="497">
        <v>98</v>
      </c>
      <c r="L88" s="497">
        <v>86</v>
      </c>
      <c r="M88" s="497">
        <v>40</v>
      </c>
      <c r="N88" s="497">
        <v>2</v>
      </c>
      <c r="O88" s="497">
        <v>269.8</v>
      </c>
      <c r="P88" s="497">
        <v>202.70000000000002</v>
      </c>
      <c r="Q88" s="497">
        <v>72.5</v>
      </c>
      <c r="R88" s="497">
        <v>23.3</v>
      </c>
      <c r="S88" s="497">
        <v>69.3</v>
      </c>
      <c r="T88" s="497">
        <v>28.900000000000002</v>
      </c>
      <c r="U88" s="497">
        <v>549.6</v>
      </c>
      <c r="V88" s="497">
        <v>342.89999999999992</v>
      </c>
      <c r="W88" s="378"/>
    </row>
    <row r="89" spans="1:23" s="4" customFormat="1" ht="15" customHeight="1" x14ac:dyDescent="0.15">
      <c r="B89" s="1957" t="s">
        <v>593</v>
      </c>
      <c r="C89" s="1958"/>
      <c r="D89" s="659"/>
      <c r="E89" s="284">
        <v>92267.969999999987</v>
      </c>
      <c r="F89" s="284"/>
      <c r="G89" s="1962"/>
      <c r="H89" s="1963"/>
      <c r="I89" s="1963"/>
      <c r="J89" s="1964"/>
      <c r="K89" s="284">
        <v>139</v>
      </c>
      <c r="L89" s="284">
        <v>112</v>
      </c>
      <c r="M89" s="284">
        <v>40</v>
      </c>
      <c r="N89" s="284">
        <v>2</v>
      </c>
      <c r="O89" s="284">
        <v>327.5</v>
      </c>
      <c r="P89" s="284">
        <v>235.10000000000002</v>
      </c>
      <c r="Q89" s="284">
        <v>72.5</v>
      </c>
      <c r="R89" s="284">
        <v>23.3</v>
      </c>
      <c r="S89" s="284">
        <v>69.3</v>
      </c>
      <c r="T89" s="284">
        <v>28.900000000000002</v>
      </c>
      <c r="U89" s="510">
        <v>648.30000000000007</v>
      </c>
      <c r="V89" s="510">
        <v>401.2999999999999</v>
      </c>
      <c r="W89" s="308"/>
    </row>
    <row r="90" spans="1:23" s="4" customFormat="1" ht="15" customHeight="1" x14ac:dyDescent="0.15">
      <c r="A90" s="35"/>
      <c r="B90" s="498" t="s">
        <v>58</v>
      </c>
      <c r="C90" s="499" t="s">
        <v>31</v>
      </c>
      <c r="D90" s="669" t="s">
        <v>634</v>
      </c>
      <c r="E90" s="500">
        <v>3628</v>
      </c>
      <c r="F90" s="500"/>
      <c r="G90" s="499" t="s">
        <v>821</v>
      </c>
      <c r="H90" s="499" t="s">
        <v>312</v>
      </c>
      <c r="I90" s="669" t="s">
        <v>467</v>
      </c>
      <c r="J90" s="501" t="s">
        <v>316</v>
      </c>
      <c r="K90" s="502">
        <v>5</v>
      </c>
      <c r="L90" s="502">
        <v>2</v>
      </c>
      <c r="M90" s="502">
        <v>1</v>
      </c>
      <c r="N90" s="502">
        <v>0</v>
      </c>
      <c r="O90" s="502">
        <v>2</v>
      </c>
      <c r="P90" s="502">
        <v>0</v>
      </c>
      <c r="Q90" s="502">
        <v>4</v>
      </c>
      <c r="R90" s="502">
        <v>1</v>
      </c>
      <c r="S90" s="502">
        <v>0</v>
      </c>
      <c r="T90" s="502">
        <v>0</v>
      </c>
      <c r="U90" s="545">
        <v>12</v>
      </c>
      <c r="V90" s="545">
        <v>3</v>
      </c>
      <c r="W90" s="377" t="s">
        <v>1223</v>
      </c>
    </row>
    <row r="91" spans="1:23" s="4" customFormat="1" ht="15" customHeight="1" thickBot="1" x14ac:dyDescent="0.2">
      <c r="A91" s="35"/>
      <c r="B91" s="512" t="s">
        <v>58</v>
      </c>
      <c r="C91" s="312" t="s">
        <v>32</v>
      </c>
      <c r="D91" s="670" t="s">
        <v>634</v>
      </c>
      <c r="E91" s="513">
        <v>466</v>
      </c>
      <c r="F91" s="513"/>
      <c r="G91" s="312" t="s">
        <v>1224</v>
      </c>
      <c r="H91" s="312" t="s">
        <v>312</v>
      </c>
      <c r="I91" s="670" t="s">
        <v>467</v>
      </c>
      <c r="J91" s="514" t="s">
        <v>316</v>
      </c>
      <c r="K91" s="515">
        <v>0</v>
      </c>
      <c r="L91" s="515">
        <v>0</v>
      </c>
      <c r="M91" s="515">
        <v>2</v>
      </c>
      <c r="N91" s="515">
        <v>0</v>
      </c>
      <c r="O91" s="515">
        <v>0</v>
      </c>
      <c r="P91" s="515">
        <v>0</v>
      </c>
      <c r="Q91" s="515">
        <v>0</v>
      </c>
      <c r="R91" s="515">
        <v>0</v>
      </c>
      <c r="S91" s="515">
        <v>0</v>
      </c>
      <c r="T91" s="515">
        <v>0</v>
      </c>
      <c r="U91" s="540">
        <v>2</v>
      </c>
      <c r="V91" s="540">
        <v>0</v>
      </c>
      <c r="W91" s="516" t="s">
        <v>1225</v>
      </c>
    </row>
    <row r="92" spans="1:23" ht="15" customHeight="1" x14ac:dyDescent="0.15">
      <c r="B92" s="1949"/>
      <c r="C92" s="1949"/>
      <c r="D92" s="1949"/>
      <c r="E92" s="1949"/>
      <c r="F92" s="1949"/>
      <c r="G92" s="1949"/>
      <c r="H92" s="1949"/>
      <c r="I92" s="1949"/>
      <c r="J92" s="1949"/>
      <c r="K92" s="1949"/>
      <c r="L92" s="1949"/>
      <c r="M92" s="1949"/>
      <c r="N92" s="1949"/>
      <c r="O92" s="1949"/>
      <c r="P92" s="1949"/>
      <c r="Q92" s="1949"/>
      <c r="R92" s="1949"/>
      <c r="S92" s="1949"/>
      <c r="T92" s="1949"/>
      <c r="U92" s="1949"/>
      <c r="V92" s="1949"/>
      <c r="W92" s="1949"/>
    </row>
  </sheetData>
  <mergeCells count="51">
    <mergeCell ref="B38:B41"/>
    <mergeCell ref="B46:B50"/>
    <mergeCell ref="G65:J65"/>
    <mergeCell ref="G41:J41"/>
    <mergeCell ref="G50:J50"/>
    <mergeCell ref="B42:B45"/>
    <mergeCell ref="G45:J45"/>
    <mergeCell ref="G69:J69"/>
    <mergeCell ref="G72:J72"/>
    <mergeCell ref="G58:J58"/>
    <mergeCell ref="B66:B69"/>
    <mergeCell ref="B70:B72"/>
    <mergeCell ref="B51:B58"/>
    <mergeCell ref="B59:B65"/>
    <mergeCell ref="B5:B14"/>
    <mergeCell ref="G14:J14"/>
    <mergeCell ref="G21:J21"/>
    <mergeCell ref="G32:J32"/>
    <mergeCell ref="G37:J37"/>
    <mergeCell ref="G26:J26"/>
    <mergeCell ref="B15:B21"/>
    <mergeCell ref="B22:B26"/>
    <mergeCell ref="B29:B32"/>
    <mergeCell ref="B35:B37"/>
    <mergeCell ref="W1:W3"/>
    <mergeCell ref="C1:C3"/>
    <mergeCell ref="D1:E1"/>
    <mergeCell ref="G2:G3"/>
    <mergeCell ref="H2:I3"/>
    <mergeCell ref="J2:J3"/>
    <mergeCell ref="K2:L2"/>
    <mergeCell ref="M2:N2"/>
    <mergeCell ref="U2:V2"/>
    <mergeCell ref="A1:A3"/>
    <mergeCell ref="B1:B3"/>
    <mergeCell ref="G1:J1"/>
    <mergeCell ref="K1:V1"/>
    <mergeCell ref="O2:P2"/>
    <mergeCell ref="S2:T2"/>
    <mergeCell ref="E2:E3"/>
    <mergeCell ref="D2:D3"/>
    <mergeCell ref="Q2:R2"/>
    <mergeCell ref="B92:W92"/>
    <mergeCell ref="B81:B84"/>
    <mergeCell ref="G87:J87"/>
    <mergeCell ref="B88:C88"/>
    <mergeCell ref="B89:C89"/>
    <mergeCell ref="G88:J88"/>
    <mergeCell ref="G89:J89"/>
    <mergeCell ref="B85:B87"/>
    <mergeCell ref="G84:J84"/>
  </mergeCells>
  <phoneticPr fontId="2"/>
  <dataValidations count="1">
    <dataValidation allowBlank="1" showInputMessage="1" showErrorMessage="1" sqref="W1:W2 W4:W32 W34:W91"/>
  </dataValidations>
  <printOptions horizontalCentered="1" verticalCentered="1"/>
  <pageMargins left="0.51181102362204722" right="0.23622047244094491" top="0.39370078740157483" bottom="0" header="0.19685039370078741" footer="0"/>
  <pageSetup paperSize="9" scale="63" orientation="portrait" r:id="rId1"/>
  <headerFooter>
    <oddHeader>&amp;C&amp;"ＭＳ Ｐゴシック,太字"&amp;16&amp;A&amp;R&amp;9
公共図書館調査（２０２２年度）</oddHeader>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pageSetUpPr fitToPage="1"/>
  </sheetPr>
  <dimension ref="A1:X96"/>
  <sheetViews>
    <sheetView zoomScale="85" zoomScaleNormal="85" zoomScaleSheetLayoutView="85" workbookViewId="0">
      <pane ySplit="3" topLeftCell="A4" activePane="bottomLeft" state="frozen"/>
      <selection pane="bottomLeft" activeCell="B1" sqref="B1:B2"/>
    </sheetView>
  </sheetViews>
  <sheetFormatPr defaultRowHeight="13.5" x14ac:dyDescent="0.15"/>
  <cols>
    <col min="1" max="1" width="4.625" style="5" customWidth="1"/>
    <col min="2" max="2" width="8.75" style="5" customWidth="1"/>
    <col min="3" max="3" width="5.75" style="9" customWidth="1"/>
    <col min="4" max="4" width="8.375" style="24" customWidth="1"/>
    <col min="5" max="5" width="7.75" style="24" customWidth="1"/>
    <col min="6" max="6" width="7" style="24" customWidth="1"/>
    <col min="7" max="7" width="6.875" style="24" customWidth="1"/>
    <col min="8" max="8" width="6.75" style="24" bestFit="1" customWidth="1"/>
    <col min="9" max="9" width="7.375" style="24" customWidth="1"/>
    <col min="10" max="10" width="6.25" style="24" customWidth="1"/>
    <col min="11" max="11" width="6.75" style="24" bestFit="1" customWidth="1"/>
    <col min="12" max="12" width="7.5" style="24" customWidth="1"/>
    <col min="13" max="13" width="7.125" style="24" customWidth="1"/>
    <col min="14" max="14" width="7.375" style="24" customWidth="1"/>
    <col min="15" max="15" width="7" style="24" customWidth="1"/>
    <col min="16" max="16" width="6.875" style="24" customWidth="1"/>
    <col min="17" max="17" width="6.75" style="24" bestFit="1" customWidth="1"/>
    <col min="18" max="18" width="7.375" style="24" customWidth="1"/>
    <col min="19" max="19" width="6.25" style="24" customWidth="1"/>
    <col min="20" max="20" width="6.75" style="24" customWidth="1"/>
    <col min="21" max="21" width="7.5" style="24" customWidth="1"/>
    <col min="22" max="22" width="7.125" style="24" customWidth="1"/>
    <col min="23" max="23" width="7.75" style="24" customWidth="1"/>
    <col min="24" max="16384" width="9" style="5"/>
  </cols>
  <sheetData>
    <row r="1" spans="1:23" ht="14.25" customHeight="1" x14ac:dyDescent="0.15">
      <c r="A1" s="1968" t="s">
        <v>53</v>
      </c>
      <c r="B1" s="2045" t="s">
        <v>169</v>
      </c>
      <c r="C1" s="1724" t="s">
        <v>258</v>
      </c>
      <c r="D1" s="2052">
        <v>2022</v>
      </c>
      <c r="E1" s="2053"/>
      <c r="F1" s="2028">
        <v>2022</v>
      </c>
      <c r="G1" s="2028"/>
      <c r="H1" s="2028"/>
      <c r="I1" s="2028"/>
      <c r="J1" s="2028"/>
      <c r="K1" s="2028"/>
      <c r="L1" s="2028"/>
      <c r="M1" s="2028"/>
      <c r="N1" s="2028"/>
      <c r="O1" s="2054">
        <v>2020</v>
      </c>
      <c r="P1" s="2054"/>
      <c r="Q1" s="2054"/>
      <c r="R1" s="2054"/>
      <c r="S1" s="2054"/>
      <c r="T1" s="2054"/>
      <c r="U1" s="2054"/>
      <c r="V1" s="2054"/>
      <c r="W1" s="2054"/>
    </row>
    <row r="2" spans="1:23" ht="51.75" customHeight="1" thickBot="1" x14ac:dyDescent="0.2">
      <c r="A2" s="1969"/>
      <c r="B2" s="2046"/>
      <c r="C2" s="1725"/>
      <c r="D2" s="210" t="s">
        <v>176</v>
      </c>
      <c r="E2" s="211" t="s">
        <v>177</v>
      </c>
      <c r="F2" s="210" t="s">
        <v>100</v>
      </c>
      <c r="G2" s="210" t="s">
        <v>111</v>
      </c>
      <c r="H2" s="210" t="s">
        <v>178</v>
      </c>
      <c r="I2" s="210" t="s">
        <v>118</v>
      </c>
      <c r="J2" s="210" t="s">
        <v>101</v>
      </c>
      <c r="K2" s="210" t="s">
        <v>179</v>
      </c>
      <c r="L2" s="210" t="s">
        <v>102</v>
      </c>
      <c r="M2" s="210" t="s">
        <v>109</v>
      </c>
      <c r="N2" s="210" t="s">
        <v>249</v>
      </c>
      <c r="O2" s="210" t="s">
        <v>100</v>
      </c>
      <c r="P2" s="210" t="s">
        <v>111</v>
      </c>
      <c r="Q2" s="210" t="s">
        <v>178</v>
      </c>
      <c r="R2" s="210" t="s">
        <v>119</v>
      </c>
      <c r="S2" s="210" t="s">
        <v>247</v>
      </c>
      <c r="T2" s="210" t="s">
        <v>179</v>
      </c>
      <c r="U2" s="210" t="s">
        <v>102</v>
      </c>
      <c r="V2" s="210" t="s">
        <v>109</v>
      </c>
      <c r="W2" s="404" t="s">
        <v>250</v>
      </c>
    </row>
    <row r="3" spans="1:23" s="4" customFormat="1" ht="15.75" customHeight="1" x14ac:dyDescent="0.15">
      <c r="A3" s="35"/>
      <c r="B3" s="189" t="s">
        <v>66</v>
      </c>
      <c r="C3" s="224" t="s">
        <v>33</v>
      </c>
      <c r="D3" s="223">
        <v>1564476</v>
      </c>
      <c r="E3" s="223">
        <v>432</v>
      </c>
      <c r="F3" s="223">
        <v>63365</v>
      </c>
      <c r="G3" s="223">
        <v>10881</v>
      </c>
      <c r="H3" s="223">
        <v>754</v>
      </c>
      <c r="I3" s="223" t="s">
        <v>1461</v>
      </c>
      <c r="J3" s="223" t="s">
        <v>1461</v>
      </c>
      <c r="K3" s="223">
        <v>4316</v>
      </c>
      <c r="L3" s="223">
        <v>79316</v>
      </c>
      <c r="M3" s="223">
        <v>0</v>
      </c>
      <c r="N3" s="1522">
        <v>42.205525520412074</v>
      </c>
      <c r="O3" s="223">
        <v>92114</v>
      </c>
      <c r="P3" s="223">
        <v>9791</v>
      </c>
      <c r="Q3" s="223">
        <v>3786</v>
      </c>
      <c r="R3" s="223">
        <v>0</v>
      </c>
      <c r="S3" s="223">
        <v>0</v>
      </c>
      <c r="T3" s="223">
        <v>4082</v>
      </c>
      <c r="U3" s="223">
        <v>109773</v>
      </c>
      <c r="V3" s="223">
        <v>0</v>
      </c>
      <c r="W3" s="1523">
        <v>57.962145316953503</v>
      </c>
    </row>
    <row r="4" spans="1:23" s="4" customFormat="1" ht="15.75" customHeight="1" x14ac:dyDescent="0.15">
      <c r="A4" s="35"/>
      <c r="B4" s="1998" t="s">
        <v>67</v>
      </c>
      <c r="C4" s="118" t="s">
        <v>37</v>
      </c>
      <c r="D4" s="139">
        <v>1273755</v>
      </c>
      <c r="E4" s="139">
        <v>620</v>
      </c>
      <c r="F4" s="139">
        <v>74918</v>
      </c>
      <c r="G4" s="139">
        <v>17368</v>
      </c>
      <c r="H4" s="139">
        <v>8110</v>
      </c>
      <c r="I4" s="139">
        <v>13979</v>
      </c>
      <c r="J4" s="139">
        <v>3754</v>
      </c>
      <c r="K4" s="139">
        <v>2625</v>
      </c>
      <c r="L4" s="139">
        <v>120754</v>
      </c>
      <c r="M4" s="139">
        <v>0</v>
      </c>
      <c r="N4" s="2031"/>
      <c r="O4" s="139">
        <v>74960</v>
      </c>
      <c r="P4" s="139">
        <v>17292</v>
      </c>
      <c r="Q4" s="139">
        <v>8128</v>
      </c>
      <c r="R4" s="139">
        <v>13699</v>
      </c>
      <c r="S4" s="139">
        <v>3739</v>
      </c>
      <c r="T4" s="139">
        <v>2726</v>
      </c>
      <c r="U4" s="139">
        <v>120544</v>
      </c>
      <c r="V4" s="139">
        <v>11441</v>
      </c>
      <c r="W4" s="2023"/>
    </row>
    <row r="5" spans="1:23" s="4" customFormat="1" ht="15.75" customHeight="1" x14ac:dyDescent="0.15">
      <c r="A5" s="35"/>
      <c r="B5" s="1999"/>
      <c r="C5" s="212" t="s">
        <v>40</v>
      </c>
      <c r="D5" s="213">
        <v>200050</v>
      </c>
      <c r="E5" s="213">
        <v>352</v>
      </c>
      <c r="F5" s="2029" t="s">
        <v>636</v>
      </c>
      <c r="G5" s="2021" t="s">
        <v>636</v>
      </c>
      <c r="H5" s="2021" t="s">
        <v>636</v>
      </c>
      <c r="I5" s="2021" t="s">
        <v>1461</v>
      </c>
      <c r="J5" s="2021" t="s">
        <v>1461</v>
      </c>
      <c r="K5" s="2021" t="s">
        <v>636</v>
      </c>
      <c r="L5" s="2029" t="s">
        <v>636</v>
      </c>
      <c r="M5" s="2021" t="s">
        <v>636</v>
      </c>
      <c r="N5" s="2032"/>
      <c r="O5" s="2021" t="s">
        <v>636</v>
      </c>
      <c r="P5" s="2021" t="s">
        <v>636</v>
      </c>
      <c r="Q5" s="2021" t="s">
        <v>636</v>
      </c>
      <c r="R5" s="2021" t="s">
        <v>1461</v>
      </c>
      <c r="S5" s="2021" t="s">
        <v>1461</v>
      </c>
      <c r="T5" s="2026" t="s">
        <v>636</v>
      </c>
      <c r="U5" s="2021" t="s">
        <v>636</v>
      </c>
      <c r="V5" s="2021" t="s">
        <v>636</v>
      </c>
      <c r="W5" s="2024"/>
    </row>
    <row r="6" spans="1:23" s="4" customFormat="1" ht="15.75" customHeight="1" x14ac:dyDescent="0.15">
      <c r="A6" s="35"/>
      <c r="B6" s="1999"/>
      <c r="C6" s="119" t="s">
        <v>41</v>
      </c>
      <c r="D6" s="140">
        <v>70649</v>
      </c>
      <c r="E6" s="140">
        <v>141</v>
      </c>
      <c r="F6" s="2029"/>
      <c r="G6" s="2021"/>
      <c r="H6" s="2021"/>
      <c r="I6" s="2021"/>
      <c r="J6" s="2021"/>
      <c r="K6" s="2021"/>
      <c r="L6" s="2029"/>
      <c r="M6" s="2021"/>
      <c r="N6" s="2032"/>
      <c r="O6" s="2021"/>
      <c r="P6" s="2021"/>
      <c r="Q6" s="2021"/>
      <c r="R6" s="2021"/>
      <c r="S6" s="2021"/>
      <c r="T6" s="2021"/>
      <c r="U6" s="2021"/>
      <c r="V6" s="2021"/>
      <c r="W6" s="2024"/>
    </row>
    <row r="7" spans="1:23" s="4" customFormat="1" ht="15.75" customHeight="1" x14ac:dyDescent="0.15">
      <c r="A7" s="35"/>
      <c r="B7" s="1999"/>
      <c r="C7" s="119" t="s">
        <v>38</v>
      </c>
      <c r="D7" s="140">
        <v>13002</v>
      </c>
      <c r="E7" s="140">
        <v>29</v>
      </c>
      <c r="F7" s="2029"/>
      <c r="G7" s="2021"/>
      <c r="H7" s="2021"/>
      <c r="I7" s="2021"/>
      <c r="J7" s="2021"/>
      <c r="K7" s="2021"/>
      <c r="L7" s="2029"/>
      <c r="M7" s="2021"/>
      <c r="N7" s="2032"/>
      <c r="O7" s="2021"/>
      <c r="P7" s="2021"/>
      <c r="Q7" s="2021"/>
      <c r="R7" s="2021"/>
      <c r="S7" s="2021"/>
      <c r="T7" s="2021"/>
      <c r="U7" s="2021"/>
      <c r="V7" s="2021"/>
      <c r="W7" s="2024"/>
    </row>
    <row r="8" spans="1:23" s="4" customFormat="1" ht="15.75" customHeight="1" x14ac:dyDescent="0.15">
      <c r="A8" s="35"/>
      <c r="B8" s="1999"/>
      <c r="C8" s="119" t="s">
        <v>39</v>
      </c>
      <c r="D8" s="140">
        <v>26849</v>
      </c>
      <c r="E8" s="140">
        <v>44</v>
      </c>
      <c r="F8" s="2029"/>
      <c r="G8" s="2021"/>
      <c r="H8" s="2021"/>
      <c r="I8" s="2021"/>
      <c r="J8" s="2021"/>
      <c r="K8" s="2021"/>
      <c r="L8" s="2029"/>
      <c r="M8" s="2021"/>
      <c r="N8" s="2032"/>
      <c r="O8" s="2021"/>
      <c r="P8" s="2021"/>
      <c r="Q8" s="2021"/>
      <c r="R8" s="2021"/>
      <c r="S8" s="2021"/>
      <c r="T8" s="2021"/>
      <c r="U8" s="2021"/>
      <c r="V8" s="2021"/>
      <c r="W8" s="2024"/>
    </row>
    <row r="9" spans="1:23" s="4" customFormat="1" ht="15.75" customHeight="1" x14ac:dyDescent="0.15">
      <c r="A9" s="35"/>
      <c r="B9" s="1999"/>
      <c r="C9" s="119" t="s">
        <v>294</v>
      </c>
      <c r="D9" s="140">
        <v>26353</v>
      </c>
      <c r="E9" s="140">
        <v>67</v>
      </c>
      <c r="F9" s="2029"/>
      <c r="G9" s="2021"/>
      <c r="H9" s="2021"/>
      <c r="I9" s="2021"/>
      <c r="J9" s="2021"/>
      <c r="K9" s="2021"/>
      <c r="L9" s="2029"/>
      <c r="M9" s="2021"/>
      <c r="N9" s="2032"/>
      <c r="O9" s="2021"/>
      <c r="P9" s="2021"/>
      <c r="Q9" s="2021"/>
      <c r="R9" s="2021"/>
      <c r="S9" s="2021"/>
      <c r="T9" s="2021"/>
      <c r="U9" s="2021"/>
      <c r="V9" s="2021"/>
      <c r="W9" s="2024"/>
    </row>
    <row r="10" spans="1:23" s="4" customFormat="1" ht="15.75" customHeight="1" x14ac:dyDescent="0.15">
      <c r="A10" s="35"/>
      <c r="B10" s="1999"/>
      <c r="C10" s="119" t="s">
        <v>293</v>
      </c>
      <c r="D10" s="140">
        <v>35195</v>
      </c>
      <c r="E10" s="140">
        <v>58</v>
      </c>
      <c r="F10" s="2029"/>
      <c r="G10" s="2021"/>
      <c r="H10" s="2021"/>
      <c r="I10" s="2021"/>
      <c r="J10" s="2021"/>
      <c r="K10" s="2021"/>
      <c r="L10" s="2029"/>
      <c r="M10" s="2021"/>
      <c r="N10" s="2032"/>
      <c r="O10" s="2021"/>
      <c r="P10" s="2021"/>
      <c r="Q10" s="2021"/>
      <c r="R10" s="2021"/>
      <c r="S10" s="2021"/>
      <c r="T10" s="2021"/>
      <c r="U10" s="2021"/>
      <c r="V10" s="2021"/>
      <c r="W10" s="2024"/>
    </row>
    <row r="11" spans="1:23" s="4" customFormat="1" ht="15.75" customHeight="1" x14ac:dyDescent="0.15">
      <c r="A11" s="35"/>
      <c r="B11" s="1999"/>
      <c r="C11" s="119" t="s">
        <v>295</v>
      </c>
      <c r="D11" s="140">
        <v>32602</v>
      </c>
      <c r="E11" s="140">
        <v>72</v>
      </c>
      <c r="F11" s="2029"/>
      <c r="G11" s="2021"/>
      <c r="H11" s="2021"/>
      <c r="I11" s="2021"/>
      <c r="J11" s="2021"/>
      <c r="K11" s="2021"/>
      <c r="L11" s="2029"/>
      <c r="M11" s="2021"/>
      <c r="N11" s="2032"/>
      <c r="O11" s="2021"/>
      <c r="P11" s="2021"/>
      <c r="Q11" s="2021"/>
      <c r="R11" s="2021"/>
      <c r="S11" s="2021"/>
      <c r="T11" s="2021"/>
      <c r="U11" s="2021"/>
      <c r="V11" s="2021"/>
      <c r="W11" s="2024"/>
    </row>
    <row r="12" spans="1:23" s="4" customFormat="1" ht="15.75" customHeight="1" x14ac:dyDescent="0.15">
      <c r="A12" s="35"/>
      <c r="B12" s="1999"/>
      <c r="C12" s="219" t="s">
        <v>298</v>
      </c>
      <c r="D12" s="1503">
        <v>53293</v>
      </c>
      <c r="E12" s="1503">
        <v>70</v>
      </c>
      <c r="F12" s="2030"/>
      <c r="G12" s="2022"/>
      <c r="H12" s="2022"/>
      <c r="I12" s="2022"/>
      <c r="J12" s="2022"/>
      <c r="K12" s="2022"/>
      <c r="L12" s="2030"/>
      <c r="M12" s="2022"/>
      <c r="N12" s="2033"/>
      <c r="O12" s="2022"/>
      <c r="P12" s="2022"/>
      <c r="Q12" s="2022"/>
      <c r="R12" s="2022"/>
      <c r="S12" s="2022"/>
      <c r="T12" s="2022"/>
      <c r="U12" s="2022"/>
      <c r="V12" s="2022"/>
      <c r="W12" s="2025"/>
    </row>
    <row r="13" spans="1:23" s="4" customFormat="1" ht="15.75" customHeight="1" x14ac:dyDescent="0.15">
      <c r="B13" s="2000"/>
      <c r="C13" s="225" t="s">
        <v>251</v>
      </c>
      <c r="D13" s="43">
        <v>1731748</v>
      </c>
      <c r="E13" s="43">
        <v>1453</v>
      </c>
      <c r="F13" s="43">
        <v>74918</v>
      </c>
      <c r="G13" s="43">
        <v>17368</v>
      </c>
      <c r="H13" s="43">
        <v>8110</v>
      </c>
      <c r="I13" s="43">
        <v>13979</v>
      </c>
      <c r="J13" s="43">
        <v>3754</v>
      </c>
      <c r="K13" s="43">
        <v>2625</v>
      </c>
      <c r="L13" s="43">
        <v>120754</v>
      </c>
      <c r="M13" s="43">
        <v>0</v>
      </c>
      <c r="N13" s="1524">
        <v>171.40699544491241</v>
      </c>
      <c r="O13" s="43">
        <v>74960</v>
      </c>
      <c r="P13" s="43">
        <v>17292</v>
      </c>
      <c r="Q13" s="43">
        <v>8128</v>
      </c>
      <c r="R13" s="43">
        <v>13699</v>
      </c>
      <c r="S13" s="43">
        <v>3739</v>
      </c>
      <c r="T13" s="43">
        <v>2726</v>
      </c>
      <c r="U13" s="43">
        <v>120544</v>
      </c>
      <c r="V13" s="43">
        <v>11441</v>
      </c>
      <c r="W13" s="1525">
        <v>186.37868828152028</v>
      </c>
    </row>
    <row r="14" spans="1:23" s="4" customFormat="1" ht="15.75" customHeight="1" x14ac:dyDescent="0.15">
      <c r="A14" s="35"/>
      <c r="B14" s="2004" t="s">
        <v>68</v>
      </c>
      <c r="C14" s="214" t="s">
        <v>283</v>
      </c>
      <c r="D14" s="215">
        <v>616576</v>
      </c>
      <c r="E14" s="215">
        <v>156</v>
      </c>
      <c r="F14" s="215">
        <v>75173</v>
      </c>
      <c r="G14" s="215">
        <v>5239</v>
      </c>
      <c r="H14" s="215">
        <v>2000</v>
      </c>
      <c r="I14" s="215">
        <v>3000</v>
      </c>
      <c r="J14" s="215">
        <v>0</v>
      </c>
      <c r="K14" s="215">
        <v>0</v>
      </c>
      <c r="L14" s="215">
        <v>85412</v>
      </c>
      <c r="M14" s="215">
        <v>0</v>
      </c>
      <c r="N14" s="2034"/>
      <c r="O14" s="215">
        <v>68117</v>
      </c>
      <c r="P14" s="215">
        <v>5613</v>
      </c>
      <c r="Q14" s="215">
        <v>3442</v>
      </c>
      <c r="R14" s="215">
        <v>5401</v>
      </c>
      <c r="S14" s="215">
        <v>0</v>
      </c>
      <c r="T14" s="215">
        <v>1473</v>
      </c>
      <c r="U14" s="215">
        <v>84046</v>
      </c>
      <c r="V14" s="215">
        <v>145596</v>
      </c>
      <c r="W14" s="2015"/>
    </row>
    <row r="15" spans="1:23" s="4" customFormat="1" ht="15.75" customHeight="1" x14ac:dyDescent="0.15">
      <c r="A15" s="35"/>
      <c r="B15" s="2005"/>
      <c r="C15" s="121" t="s">
        <v>223</v>
      </c>
      <c r="D15" s="141">
        <v>153073</v>
      </c>
      <c r="E15" s="141">
        <v>61</v>
      </c>
      <c r="F15" s="2018" t="s">
        <v>636</v>
      </c>
      <c r="G15" s="2018" t="s">
        <v>636</v>
      </c>
      <c r="H15" s="2018" t="s">
        <v>636</v>
      </c>
      <c r="I15" s="2018" t="s">
        <v>1461</v>
      </c>
      <c r="J15" s="2018" t="s">
        <v>1461</v>
      </c>
      <c r="K15" s="2018" t="s">
        <v>636</v>
      </c>
      <c r="L15" s="2018" t="s">
        <v>636</v>
      </c>
      <c r="M15" s="2018" t="s">
        <v>636</v>
      </c>
      <c r="N15" s="2035"/>
      <c r="O15" s="2018" t="s">
        <v>636</v>
      </c>
      <c r="P15" s="2018" t="s">
        <v>636</v>
      </c>
      <c r="Q15" s="2018" t="s">
        <v>636</v>
      </c>
      <c r="R15" s="2018" t="s">
        <v>1461</v>
      </c>
      <c r="S15" s="2018" t="s">
        <v>1461</v>
      </c>
      <c r="T15" s="2018" t="s">
        <v>636</v>
      </c>
      <c r="U15" s="2018" t="s">
        <v>636</v>
      </c>
      <c r="V15" s="2018" t="s">
        <v>636</v>
      </c>
      <c r="W15" s="2016"/>
    </row>
    <row r="16" spans="1:23" s="4" customFormat="1" ht="15.75" customHeight="1" x14ac:dyDescent="0.15">
      <c r="A16" s="35"/>
      <c r="B16" s="2005"/>
      <c r="C16" s="121" t="s">
        <v>284</v>
      </c>
      <c r="D16" s="141">
        <v>238326</v>
      </c>
      <c r="E16" s="141">
        <v>57</v>
      </c>
      <c r="F16" s="2019"/>
      <c r="G16" s="2019"/>
      <c r="H16" s="2019"/>
      <c r="I16" s="2019"/>
      <c r="J16" s="2019"/>
      <c r="K16" s="2019"/>
      <c r="L16" s="2019"/>
      <c r="M16" s="2019"/>
      <c r="N16" s="2035"/>
      <c r="O16" s="2019"/>
      <c r="P16" s="2019"/>
      <c r="Q16" s="2019"/>
      <c r="R16" s="2019"/>
      <c r="S16" s="2019"/>
      <c r="T16" s="2019"/>
      <c r="U16" s="2019"/>
      <c r="V16" s="2019"/>
      <c r="W16" s="2016"/>
    </row>
    <row r="17" spans="1:23" s="4" customFormat="1" ht="15.75" customHeight="1" x14ac:dyDescent="0.15">
      <c r="A17" s="35"/>
      <c r="B17" s="2005"/>
      <c r="C17" s="121" t="s">
        <v>204</v>
      </c>
      <c r="D17" s="141">
        <v>170078</v>
      </c>
      <c r="E17" s="141">
        <v>59</v>
      </c>
      <c r="F17" s="2019"/>
      <c r="G17" s="2019"/>
      <c r="H17" s="2019"/>
      <c r="I17" s="2019"/>
      <c r="J17" s="2019"/>
      <c r="K17" s="2019"/>
      <c r="L17" s="2019"/>
      <c r="M17" s="2019"/>
      <c r="N17" s="2035"/>
      <c r="O17" s="2019"/>
      <c r="P17" s="2019"/>
      <c r="Q17" s="2019"/>
      <c r="R17" s="2019"/>
      <c r="S17" s="2019"/>
      <c r="T17" s="2019"/>
      <c r="U17" s="2019"/>
      <c r="V17" s="2019"/>
      <c r="W17" s="2016"/>
    </row>
    <row r="18" spans="1:23" s="4" customFormat="1" ht="15.75" customHeight="1" x14ac:dyDescent="0.15">
      <c r="A18" s="36"/>
      <c r="B18" s="2005"/>
      <c r="C18" s="121" t="s">
        <v>252</v>
      </c>
      <c r="D18" s="141">
        <v>71171</v>
      </c>
      <c r="E18" s="141">
        <v>39</v>
      </c>
      <c r="F18" s="2019"/>
      <c r="G18" s="2019"/>
      <c r="H18" s="2019"/>
      <c r="I18" s="2019"/>
      <c r="J18" s="2019"/>
      <c r="K18" s="2019"/>
      <c r="L18" s="2019"/>
      <c r="M18" s="2019"/>
      <c r="N18" s="2035"/>
      <c r="O18" s="2019"/>
      <c r="P18" s="2019"/>
      <c r="Q18" s="2019"/>
      <c r="R18" s="2019"/>
      <c r="S18" s="2019"/>
      <c r="T18" s="2019"/>
      <c r="U18" s="2019"/>
      <c r="V18" s="2019"/>
      <c r="W18" s="2016"/>
    </row>
    <row r="19" spans="1:23" s="4" customFormat="1" ht="15.75" customHeight="1" x14ac:dyDescent="0.15">
      <c r="A19" s="36"/>
      <c r="B19" s="2005"/>
      <c r="C19" s="220" t="s">
        <v>253</v>
      </c>
      <c r="D19" s="1501">
        <v>109129</v>
      </c>
      <c r="E19" s="1501">
        <v>63</v>
      </c>
      <c r="F19" s="2020"/>
      <c r="G19" s="2020"/>
      <c r="H19" s="2020"/>
      <c r="I19" s="2020"/>
      <c r="J19" s="2020"/>
      <c r="K19" s="2020"/>
      <c r="L19" s="2020"/>
      <c r="M19" s="2020"/>
      <c r="N19" s="2036"/>
      <c r="O19" s="2020"/>
      <c r="P19" s="2020"/>
      <c r="Q19" s="2020"/>
      <c r="R19" s="2020"/>
      <c r="S19" s="2020"/>
      <c r="T19" s="2020"/>
      <c r="U19" s="2020"/>
      <c r="V19" s="2020"/>
      <c r="W19" s="2017"/>
    </row>
    <row r="20" spans="1:23" s="4" customFormat="1" ht="15.75" customHeight="1" x14ac:dyDescent="0.15">
      <c r="B20" s="2006"/>
      <c r="C20" s="226" t="s">
        <v>251</v>
      </c>
      <c r="D20" s="23">
        <v>1358353</v>
      </c>
      <c r="E20" s="23">
        <v>435</v>
      </c>
      <c r="F20" s="23">
        <v>75173</v>
      </c>
      <c r="G20" s="23">
        <v>5239</v>
      </c>
      <c r="H20" s="23">
        <v>2000</v>
      </c>
      <c r="I20" s="23">
        <v>3000</v>
      </c>
      <c r="J20" s="23">
        <v>0</v>
      </c>
      <c r="K20" s="23">
        <v>0</v>
      </c>
      <c r="L20" s="23">
        <v>85412</v>
      </c>
      <c r="M20" s="23">
        <v>0</v>
      </c>
      <c r="N20" s="1526">
        <v>177.99321053388377</v>
      </c>
      <c r="O20" s="23">
        <v>68117</v>
      </c>
      <c r="P20" s="23">
        <v>5613</v>
      </c>
      <c r="Q20" s="23">
        <v>3442</v>
      </c>
      <c r="R20" s="23">
        <v>5401</v>
      </c>
      <c r="S20" s="23">
        <v>0</v>
      </c>
      <c r="T20" s="23">
        <v>1473</v>
      </c>
      <c r="U20" s="23">
        <v>84046</v>
      </c>
      <c r="V20" s="23">
        <v>145596</v>
      </c>
      <c r="W20" s="1523">
        <v>476.89377970955502</v>
      </c>
    </row>
    <row r="21" spans="1:23" s="4" customFormat="1" ht="15.75" customHeight="1" x14ac:dyDescent="0.15">
      <c r="A21" s="35"/>
      <c r="B21" s="1998" t="s">
        <v>69</v>
      </c>
      <c r="C21" s="118" t="s">
        <v>90</v>
      </c>
      <c r="D21" s="139">
        <v>341295</v>
      </c>
      <c r="E21" s="139">
        <v>159</v>
      </c>
      <c r="F21" s="139">
        <v>14629</v>
      </c>
      <c r="G21" s="139">
        <v>3066</v>
      </c>
      <c r="H21" s="139">
        <v>690</v>
      </c>
      <c r="I21" s="139">
        <v>1146</v>
      </c>
      <c r="J21" s="2060" t="s">
        <v>1461</v>
      </c>
      <c r="K21" s="139">
        <v>469</v>
      </c>
      <c r="L21" s="139">
        <v>20000</v>
      </c>
      <c r="M21" s="139">
        <v>0</v>
      </c>
      <c r="N21" s="2031"/>
      <c r="O21" s="139">
        <v>12385</v>
      </c>
      <c r="P21" s="139">
        <v>3011</v>
      </c>
      <c r="Q21" s="139">
        <v>431</v>
      </c>
      <c r="R21" s="139">
        <v>1123</v>
      </c>
      <c r="S21" s="2060" t="s">
        <v>1461</v>
      </c>
      <c r="T21" s="139">
        <v>168</v>
      </c>
      <c r="U21" s="139">
        <v>17118</v>
      </c>
      <c r="V21" s="139">
        <v>0</v>
      </c>
      <c r="W21" s="2023"/>
    </row>
    <row r="22" spans="1:23" s="4" customFormat="1" ht="15.75" customHeight="1" x14ac:dyDescent="0.15">
      <c r="A22" s="35"/>
      <c r="B22" s="1999"/>
      <c r="C22" s="119" t="s">
        <v>44</v>
      </c>
      <c r="D22" s="140">
        <v>37571</v>
      </c>
      <c r="E22" s="140">
        <v>16</v>
      </c>
      <c r="F22" s="2027" t="s">
        <v>636</v>
      </c>
      <c r="G22" s="2027" t="s">
        <v>636</v>
      </c>
      <c r="H22" s="2027" t="s">
        <v>636</v>
      </c>
      <c r="I22" s="2027" t="s">
        <v>1461</v>
      </c>
      <c r="J22" s="2021"/>
      <c r="K22" s="2027" t="s">
        <v>636</v>
      </c>
      <c r="L22" s="2027" t="s">
        <v>636</v>
      </c>
      <c r="M22" s="2027" t="s">
        <v>636</v>
      </c>
      <c r="N22" s="2032"/>
      <c r="O22" s="2027" t="s">
        <v>636</v>
      </c>
      <c r="P22" s="2027" t="s">
        <v>636</v>
      </c>
      <c r="Q22" s="2027" t="s">
        <v>636</v>
      </c>
      <c r="R22" s="2027" t="s">
        <v>1461</v>
      </c>
      <c r="S22" s="2021"/>
      <c r="T22" s="2027" t="s">
        <v>636</v>
      </c>
      <c r="U22" s="2027" t="s">
        <v>636</v>
      </c>
      <c r="V22" s="2027" t="s">
        <v>636</v>
      </c>
      <c r="W22" s="2024"/>
    </row>
    <row r="23" spans="1:23" s="4" customFormat="1" ht="15.75" customHeight="1" x14ac:dyDescent="0.15">
      <c r="A23" s="35"/>
      <c r="B23" s="1999"/>
      <c r="C23" s="119" t="s">
        <v>45</v>
      </c>
      <c r="D23" s="140">
        <v>47628</v>
      </c>
      <c r="E23" s="140">
        <v>18</v>
      </c>
      <c r="F23" s="2021"/>
      <c r="G23" s="2021"/>
      <c r="H23" s="2021"/>
      <c r="I23" s="2021"/>
      <c r="J23" s="2021"/>
      <c r="K23" s="2021"/>
      <c r="L23" s="2021"/>
      <c r="M23" s="2021"/>
      <c r="N23" s="2032"/>
      <c r="O23" s="2021"/>
      <c r="P23" s="2021"/>
      <c r="Q23" s="2021"/>
      <c r="R23" s="2021"/>
      <c r="S23" s="2021"/>
      <c r="T23" s="2021"/>
      <c r="U23" s="2021"/>
      <c r="V23" s="2021"/>
      <c r="W23" s="2024"/>
    </row>
    <row r="24" spans="1:23" s="4" customFormat="1" ht="15.75" customHeight="1" x14ac:dyDescent="0.15">
      <c r="A24" s="35"/>
      <c r="B24" s="1999"/>
      <c r="C24" s="219" t="s">
        <v>46</v>
      </c>
      <c r="D24" s="1344">
        <v>57054</v>
      </c>
      <c r="E24" s="1344">
        <v>23</v>
      </c>
      <c r="F24" s="2022"/>
      <c r="G24" s="2022"/>
      <c r="H24" s="2022"/>
      <c r="I24" s="2022"/>
      <c r="J24" s="2022"/>
      <c r="K24" s="2022"/>
      <c r="L24" s="2022"/>
      <c r="M24" s="2022"/>
      <c r="N24" s="2033"/>
      <c r="O24" s="2022"/>
      <c r="P24" s="2022"/>
      <c r="Q24" s="2022"/>
      <c r="R24" s="2022"/>
      <c r="S24" s="2022"/>
      <c r="T24" s="2022"/>
      <c r="U24" s="2022"/>
      <c r="V24" s="2022"/>
      <c r="W24" s="2025"/>
    </row>
    <row r="25" spans="1:23" s="4" customFormat="1" ht="15.75" customHeight="1" x14ac:dyDescent="0.15">
      <c r="B25" s="2000"/>
      <c r="C25" s="225" t="s">
        <v>251</v>
      </c>
      <c r="D25" s="43">
        <v>483548</v>
      </c>
      <c r="E25" s="43">
        <v>216</v>
      </c>
      <c r="F25" s="43">
        <v>14629</v>
      </c>
      <c r="G25" s="43">
        <v>3066</v>
      </c>
      <c r="H25" s="43">
        <v>690</v>
      </c>
      <c r="I25" s="43">
        <v>1146</v>
      </c>
      <c r="J25" s="43" t="s">
        <v>1461</v>
      </c>
      <c r="K25" s="43">
        <v>469</v>
      </c>
      <c r="L25" s="43">
        <v>20000</v>
      </c>
      <c r="M25" s="43">
        <v>0</v>
      </c>
      <c r="N25" s="1524">
        <v>202.40661464816671</v>
      </c>
      <c r="O25" s="43">
        <v>12385</v>
      </c>
      <c r="P25" s="43">
        <v>3011</v>
      </c>
      <c r="Q25" s="43">
        <v>431</v>
      </c>
      <c r="R25" s="43">
        <v>1123</v>
      </c>
      <c r="S25" s="43" t="s">
        <v>1461</v>
      </c>
      <c r="T25" s="43">
        <v>168</v>
      </c>
      <c r="U25" s="43">
        <v>17118</v>
      </c>
      <c r="V25" s="43">
        <v>0</v>
      </c>
      <c r="W25" s="1525">
        <v>171.48696166137387</v>
      </c>
    </row>
    <row r="26" spans="1:23" s="4" customFormat="1" ht="15.75" customHeight="1" x14ac:dyDescent="0.15">
      <c r="A26" s="39"/>
      <c r="B26" s="222" t="s">
        <v>70</v>
      </c>
      <c r="C26" s="3" t="s">
        <v>54</v>
      </c>
      <c r="D26" s="23">
        <v>193688</v>
      </c>
      <c r="E26" s="23">
        <v>115</v>
      </c>
      <c r="F26" s="23">
        <v>11220</v>
      </c>
      <c r="G26" s="23">
        <v>1650</v>
      </c>
      <c r="H26" s="23">
        <v>528</v>
      </c>
      <c r="I26" s="23" t="s">
        <v>117</v>
      </c>
      <c r="J26" s="23">
        <v>0</v>
      </c>
      <c r="K26" s="23" t="s">
        <v>117</v>
      </c>
      <c r="L26" s="23">
        <v>13398</v>
      </c>
      <c r="M26" s="23">
        <v>0</v>
      </c>
      <c r="N26" s="1526">
        <v>235.88443458511594</v>
      </c>
      <c r="O26" s="23">
        <v>11220</v>
      </c>
      <c r="P26" s="23">
        <v>1710</v>
      </c>
      <c r="Q26" s="23">
        <v>530</v>
      </c>
      <c r="R26" s="23" t="s">
        <v>117</v>
      </c>
      <c r="S26" s="23">
        <v>0</v>
      </c>
      <c r="T26" s="23" t="s">
        <v>117</v>
      </c>
      <c r="U26" s="23">
        <v>13460</v>
      </c>
      <c r="V26" s="23">
        <v>0</v>
      </c>
      <c r="W26" s="1523">
        <v>232.38549058199962</v>
      </c>
    </row>
    <row r="27" spans="1:23" s="4" customFormat="1" ht="15.75" customHeight="1" x14ac:dyDescent="0.15">
      <c r="A27" s="35"/>
      <c r="B27" s="216" t="s">
        <v>71</v>
      </c>
      <c r="C27" s="38" t="s">
        <v>287</v>
      </c>
      <c r="D27" s="43">
        <v>190234</v>
      </c>
      <c r="E27" s="43">
        <v>56</v>
      </c>
      <c r="F27" s="43">
        <v>9800</v>
      </c>
      <c r="G27" s="43">
        <v>958</v>
      </c>
      <c r="H27" s="43">
        <v>200</v>
      </c>
      <c r="I27" s="43" t="s">
        <v>117</v>
      </c>
      <c r="J27" s="43" t="s">
        <v>1461</v>
      </c>
      <c r="K27" s="43">
        <v>0</v>
      </c>
      <c r="L27" s="43">
        <v>10958</v>
      </c>
      <c r="M27" s="43">
        <v>0</v>
      </c>
      <c r="N27" s="1527">
        <v>236.82731791657662</v>
      </c>
      <c r="O27" s="43">
        <v>13004</v>
      </c>
      <c r="P27" s="43">
        <v>941</v>
      </c>
      <c r="Q27" s="43">
        <v>107</v>
      </c>
      <c r="R27" s="43" t="s">
        <v>117</v>
      </c>
      <c r="S27" s="43" t="s">
        <v>1461</v>
      </c>
      <c r="T27" s="43">
        <v>330</v>
      </c>
      <c r="U27" s="43">
        <v>14382</v>
      </c>
      <c r="V27" s="43">
        <v>0</v>
      </c>
      <c r="W27" s="1525">
        <v>304.96183206106872</v>
      </c>
    </row>
    <row r="28" spans="1:23" s="4" customFormat="1" ht="15.75" customHeight="1" x14ac:dyDescent="0.15">
      <c r="A28" s="35"/>
      <c r="B28" s="2004" t="s">
        <v>72</v>
      </c>
      <c r="C28" s="214" t="s">
        <v>288</v>
      </c>
      <c r="D28" s="215">
        <v>208230</v>
      </c>
      <c r="E28" s="215">
        <v>46</v>
      </c>
      <c r="F28" s="215">
        <v>14643</v>
      </c>
      <c r="G28" s="215">
        <v>1405</v>
      </c>
      <c r="H28" s="215">
        <v>357</v>
      </c>
      <c r="I28" s="215">
        <v>0</v>
      </c>
      <c r="J28" s="215">
        <v>0</v>
      </c>
      <c r="K28" s="215">
        <v>0</v>
      </c>
      <c r="L28" s="215">
        <v>16405</v>
      </c>
      <c r="M28" s="215">
        <v>0</v>
      </c>
      <c r="N28" s="2034"/>
      <c r="O28" s="215">
        <v>16536</v>
      </c>
      <c r="P28" s="215">
        <v>1515</v>
      </c>
      <c r="Q28" s="215">
        <v>409</v>
      </c>
      <c r="R28" s="217">
        <v>0</v>
      </c>
      <c r="S28" s="215">
        <v>0</v>
      </c>
      <c r="T28" s="215">
        <v>0</v>
      </c>
      <c r="U28" s="215">
        <v>18460</v>
      </c>
      <c r="V28" s="215">
        <v>0</v>
      </c>
      <c r="W28" s="2015"/>
    </row>
    <row r="29" spans="1:23" s="4" customFormat="1" ht="15.75" customHeight="1" x14ac:dyDescent="0.15">
      <c r="A29" s="35"/>
      <c r="B29" s="2005"/>
      <c r="C29" s="121" t="s">
        <v>47</v>
      </c>
      <c r="D29" s="141">
        <v>69819</v>
      </c>
      <c r="E29" s="141">
        <v>39</v>
      </c>
      <c r="F29" s="2018" t="s">
        <v>1464</v>
      </c>
      <c r="G29" s="2018" t="s">
        <v>1464</v>
      </c>
      <c r="H29" s="2018" t="s">
        <v>1464</v>
      </c>
      <c r="I29" s="2018" t="s">
        <v>1459</v>
      </c>
      <c r="J29" s="2018" t="s">
        <v>1459</v>
      </c>
      <c r="K29" s="2018" t="s">
        <v>1464</v>
      </c>
      <c r="L29" s="2018" t="s">
        <v>1464</v>
      </c>
      <c r="M29" s="2018" t="s">
        <v>1464</v>
      </c>
      <c r="N29" s="2035"/>
      <c r="O29" s="2018" t="s">
        <v>1464</v>
      </c>
      <c r="P29" s="2018" t="s">
        <v>1464</v>
      </c>
      <c r="Q29" s="2018" t="s">
        <v>1464</v>
      </c>
      <c r="R29" s="2018" t="s">
        <v>1459</v>
      </c>
      <c r="S29" s="2018" t="s">
        <v>1459</v>
      </c>
      <c r="T29" s="2018" t="s">
        <v>1464</v>
      </c>
      <c r="U29" s="2018" t="s">
        <v>1464</v>
      </c>
      <c r="V29" s="2018" t="s">
        <v>1464</v>
      </c>
      <c r="W29" s="2016"/>
    </row>
    <row r="30" spans="1:23" s="4" customFormat="1" ht="15.75" customHeight="1" x14ac:dyDescent="0.15">
      <c r="A30" s="36"/>
      <c r="B30" s="2005"/>
      <c r="C30" s="220" t="s">
        <v>121</v>
      </c>
      <c r="D30" s="1501">
        <v>48482</v>
      </c>
      <c r="E30" s="1501">
        <v>10</v>
      </c>
      <c r="F30" s="2020"/>
      <c r="G30" s="2020"/>
      <c r="H30" s="2020"/>
      <c r="I30" s="2020"/>
      <c r="J30" s="2020"/>
      <c r="K30" s="2020"/>
      <c r="L30" s="2020"/>
      <c r="M30" s="2020"/>
      <c r="N30" s="2036"/>
      <c r="O30" s="2020"/>
      <c r="P30" s="2020"/>
      <c r="Q30" s="2020"/>
      <c r="R30" s="2020"/>
      <c r="S30" s="2020"/>
      <c r="T30" s="2020"/>
      <c r="U30" s="2020"/>
      <c r="V30" s="2020"/>
      <c r="W30" s="2017"/>
    </row>
    <row r="31" spans="1:23" s="4" customFormat="1" ht="15.75" customHeight="1" x14ac:dyDescent="0.15">
      <c r="B31" s="2006"/>
      <c r="C31" s="226" t="s">
        <v>251</v>
      </c>
      <c r="D31" s="23">
        <v>326531</v>
      </c>
      <c r="E31" s="23">
        <v>95</v>
      </c>
      <c r="F31" s="23">
        <v>14643</v>
      </c>
      <c r="G31" s="23">
        <v>1405</v>
      </c>
      <c r="H31" s="23">
        <v>357</v>
      </c>
      <c r="I31" s="23">
        <v>0</v>
      </c>
      <c r="J31" s="23">
        <v>0</v>
      </c>
      <c r="K31" s="23">
        <v>0</v>
      </c>
      <c r="L31" s="23">
        <v>16405</v>
      </c>
      <c r="M31" s="23">
        <v>0</v>
      </c>
      <c r="N31" s="1526">
        <v>422.61322067082284</v>
      </c>
      <c r="O31" s="23">
        <v>16536</v>
      </c>
      <c r="P31" s="23">
        <v>1515</v>
      </c>
      <c r="Q31" s="23">
        <v>409</v>
      </c>
      <c r="R31" s="23">
        <v>0</v>
      </c>
      <c r="S31" s="23">
        <v>0</v>
      </c>
      <c r="T31" s="23">
        <v>0</v>
      </c>
      <c r="U31" s="23">
        <v>18460</v>
      </c>
      <c r="V31" s="23">
        <v>0</v>
      </c>
      <c r="W31" s="1523">
        <v>469.91141431626107</v>
      </c>
    </row>
    <row r="32" spans="1:23" s="4" customFormat="1" ht="15.75" customHeight="1" x14ac:dyDescent="0.15">
      <c r="A32" s="35"/>
      <c r="B32" s="367" t="s">
        <v>73</v>
      </c>
      <c r="C32" s="368" t="s">
        <v>289</v>
      </c>
      <c r="D32" s="339">
        <v>202608</v>
      </c>
      <c r="E32" s="339">
        <v>109</v>
      </c>
      <c r="F32" s="339">
        <v>7300</v>
      </c>
      <c r="G32" s="339">
        <v>1458</v>
      </c>
      <c r="H32" s="339" t="s">
        <v>117</v>
      </c>
      <c r="I32" s="339">
        <v>2000</v>
      </c>
      <c r="J32" s="339">
        <v>1000</v>
      </c>
      <c r="K32" s="339">
        <v>549</v>
      </c>
      <c r="L32" s="339">
        <v>12307</v>
      </c>
      <c r="M32" s="339">
        <v>0</v>
      </c>
      <c r="N32" s="1528">
        <v>176.22463736987558</v>
      </c>
      <c r="O32" s="339">
        <v>9083</v>
      </c>
      <c r="P32" s="339">
        <v>1378</v>
      </c>
      <c r="Q32" s="339">
        <v>122</v>
      </c>
      <c r="R32" s="339">
        <v>875</v>
      </c>
      <c r="S32" s="339">
        <v>0</v>
      </c>
      <c r="T32" s="339">
        <v>832</v>
      </c>
      <c r="U32" s="339">
        <v>12290</v>
      </c>
      <c r="V32" s="339">
        <v>0</v>
      </c>
      <c r="W32" s="1529">
        <v>176.57538576477688</v>
      </c>
    </row>
    <row r="33" spans="1:23" s="4" customFormat="1" ht="15.75" customHeight="1" x14ac:dyDescent="0.15">
      <c r="A33" s="35"/>
      <c r="B33" s="601" t="s">
        <v>74</v>
      </c>
      <c r="C33" s="120" t="s">
        <v>290</v>
      </c>
      <c r="D33" s="371">
        <v>148307</v>
      </c>
      <c r="E33" s="371">
        <v>43</v>
      </c>
      <c r="F33" s="371">
        <v>13600</v>
      </c>
      <c r="G33" s="371">
        <v>0</v>
      </c>
      <c r="H33" s="371">
        <v>0</v>
      </c>
      <c r="I33" s="371">
        <v>0</v>
      </c>
      <c r="J33" s="371" t="s">
        <v>1461</v>
      </c>
      <c r="K33" s="371">
        <v>0</v>
      </c>
      <c r="L33" s="371">
        <v>13600</v>
      </c>
      <c r="M33" s="371">
        <v>0</v>
      </c>
      <c r="N33" s="1530">
        <v>477.76294526803906</v>
      </c>
      <c r="O33" s="371">
        <v>12300</v>
      </c>
      <c r="P33" s="371">
        <v>850</v>
      </c>
      <c r="Q33" s="371">
        <v>68</v>
      </c>
      <c r="R33" s="371">
        <v>0</v>
      </c>
      <c r="S33" s="371" t="s">
        <v>1461</v>
      </c>
      <c r="T33" s="371">
        <v>1773</v>
      </c>
      <c r="U33" s="371">
        <v>14991</v>
      </c>
      <c r="V33" s="338">
        <v>0</v>
      </c>
      <c r="W33" s="1531">
        <v>511.55092987544788</v>
      </c>
    </row>
    <row r="34" spans="1:23" s="4" customFormat="1" ht="15.75" customHeight="1" x14ac:dyDescent="0.15">
      <c r="A34" s="35"/>
      <c r="B34" s="1998" t="s">
        <v>75</v>
      </c>
      <c r="C34" s="118" t="s">
        <v>291</v>
      </c>
      <c r="D34" s="139">
        <v>150190</v>
      </c>
      <c r="E34" s="139">
        <v>36</v>
      </c>
      <c r="F34" s="139">
        <v>5500</v>
      </c>
      <c r="G34" s="139">
        <v>700</v>
      </c>
      <c r="H34" s="139">
        <v>258</v>
      </c>
      <c r="I34" s="139">
        <v>0</v>
      </c>
      <c r="J34" s="139">
        <v>1891</v>
      </c>
      <c r="K34" s="139">
        <v>12</v>
      </c>
      <c r="L34" s="139">
        <v>8361</v>
      </c>
      <c r="M34" s="139">
        <v>0</v>
      </c>
      <c r="N34" s="2031"/>
      <c r="O34" s="139">
        <v>5612</v>
      </c>
      <c r="P34" s="139">
        <v>707</v>
      </c>
      <c r="Q34" s="139">
        <v>273</v>
      </c>
      <c r="R34" s="139">
        <v>345</v>
      </c>
      <c r="S34" s="139">
        <v>2011</v>
      </c>
      <c r="T34" s="139">
        <v>12</v>
      </c>
      <c r="U34" s="139">
        <v>8960</v>
      </c>
      <c r="V34" s="139">
        <v>0</v>
      </c>
      <c r="W34" s="2343"/>
    </row>
    <row r="35" spans="1:23" s="4" customFormat="1" ht="15.75" customHeight="1" x14ac:dyDescent="0.15">
      <c r="A35" s="35"/>
      <c r="B35" s="1999"/>
      <c r="C35" s="219" t="s">
        <v>34</v>
      </c>
      <c r="D35" s="1503">
        <v>62695</v>
      </c>
      <c r="E35" s="1503">
        <v>24</v>
      </c>
      <c r="F35" s="1503">
        <v>2790</v>
      </c>
      <c r="G35" s="1503">
        <v>480</v>
      </c>
      <c r="H35" s="1503">
        <v>400</v>
      </c>
      <c r="I35" s="1503" t="s">
        <v>1461</v>
      </c>
      <c r="J35" s="1503" t="s">
        <v>1461</v>
      </c>
      <c r="K35" s="1503">
        <v>0</v>
      </c>
      <c r="L35" s="1503">
        <v>3670</v>
      </c>
      <c r="M35" s="1503">
        <v>0</v>
      </c>
      <c r="N35" s="2033"/>
      <c r="O35" s="1623">
        <v>2790</v>
      </c>
      <c r="P35" s="1623">
        <v>400</v>
      </c>
      <c r="Q35" s="1623">
        <v>500</v>
      </c>
      <c r="R35" s="1623" t="s">
        <v>1461</v>
      </c>
      <c r="S35" s="1623" t="s">
        <v>1461</v>
      </c>
      <c r="T35" s="1623" t="s">
        <v>1461</v>
      </c>
      <c r="U35" s="1623">
        <v>3690</v>
      </c>
      <c r="V35" s="1623">
        <v>0</v>
      </c>
      <c r="W35" s="2344"/>
    </row>
    <row r="36" spans="1:23" s="4" customFormat="1" ht="15.75" customHeight="1" x14ac:dyDescent="0.15">
      <c r="B36" s="2000"/>
      <c r="C36" s="225" t="s">
        <v>251</v>
      </c>
      <c r="D36" s="43">
        <v>212885</v>
      </c>
      <c r="E36" s="43">
        <v>60</v>
      </c>
      <c r="F36" s="43">
        <v>8290</v>
      </c>
      <c r="G36" s="43">
        <v>1180</v>
      </c>
      <c r="H36" s="43">
        <v>658</v>
      </c>
      <c r="I36" s="43">
        <v>0</v>
      </c>
      <c r="J36" s="43">
        <v>1891</v>
      </c>
      <c r="K36" s="43">
        <v>12</v>
      </c>
      <c r="L36" s="43">
        <v>12031</v>
      </c>
      <c r="M36" s="43">
        <v>0</v>
      </c>
      <c r="N36" s="1527">
        <v>432.25667373261956</v>
      </c>
      <c r="O36" s="43">
        <v>8402</v>
      </c>
      <c r="P36" s="43">
        <v>1107</v>
      </c>
      <c r="Q36" s="43">
        <v>773</v>
      </c>
      <c r="R36" s="43">
        <v>345</v>
      </c>
      <c r="S36" s="43">
        <v>2011</v>
      </c>
      <c r="T36" s="43">
        <v>12</v>
      </c>
      <c r="U36" s="43">
        <v>12650</v>
      </c>
      <c r="V36" s="43">
        <v>0</v>
      </c>
      <c r="W36" s="1525">
        <v>445.48527961684744</v>
      </c>
    </row>
    <row r="37" spans="1:23" s="4" customFormat="1" ht="15.75" customHeight="1" x14ac:dyDescent="0.15">
      <c r="A37" s="35"/>
      <c r="B37" s="2004" t="s">
        <v>76</v>
      </c>
      <c r="C37" s="214" t="s">
        <v>292</v>
      </c>
      <c r="D37" s="215">
        <v>97739</v>
      </c>
      <c r="E37" s="215">
        <v>13</v>
      </c>
      <c r="F37" s="215">
        <v>8190</v>
      </c>
      <c r="G37" s="215">
        <v>578</v>
      </c>
      <c r="H37" s="215">
        <v>39</v>
      </c>
      <c r="I37" s="215">
        <v>1500</v>
      </c>
      <c r="J37" s="2061" t="s">
        <v>1461</v>
      </c>
      <c r="K37" s="215">
        <v>68</v>
      </c>
      <c r="L37" s="215">
        <v>10375</v>
      </c>
      <c r="M37" s="215">
        <v>0</v>
      </c>
      <c r="N37" s="2034"/>
      <c r="O37" s="1621">
        <v>9079</v>
      </c>
      <c r="P37" s="1621">
        <v>577</v>
      </c>
      <c r="Q37" s="1621">
        <v>41</v>
      </c>
      <c r="R37" s="1621">
        <v>631</v>
      </c>
      <c r="S37" s="2061" t="s">
        <v>1461</v>
      </c>
      <c r="T37" s="1621">
        <v>22</v>
      </c>
      <c r="U37" s="1621">
        <v>10350</v>
      </c>
      <c r="V37" s="1621">
        <v>0</v>
      </c>
      <c r="W37" s="2345"/>
    </row>
    <row r="38" spans="1:23" s="4" customFormat="1" ht="15.75" customHeight="1" x14ac:dyDescent="0.15">
      <c r="A38" s="35"/>
      <c r="B38" s="2005"/>
      <c r="C38" s="121" t="s">
        <v>63</v>
      </c>
      <c r="D38" s="141">
        <v>39175</v>
      </c>
      <c r="E38" s="141">
        <v>8</v>
      </c>
      <c r="F38" s="2018" t="s">
        <v>636</v>
      </c>
      <c r="G38" s="2018" t="s">
        <v>636</v>
      </c>
      <c r="H38" s="2018" t="s">
        <v>636</v>
      </c>
      <c r="I38" s="2018" t="s">
        <v>636</v>
      </c>
      <c r="J38" s="2019"/>
      <c r="K38" s="2018" t="s">
        <v>636</v>
      </c>
      <c r="L38" s="2018" t="s">
        <v>636</v>
      </c>
      <c r="M38" s="2018" t="s">
        <v>636</v>
      </c>
      <c r="N38" s="2035"/>
      <c r="O38" s="2018" t="s">
        <v>636</v>
      </c>
      <c r="P38" s="2018" t="s">
        <v>636</v>
      </c>
      <c r="Q38" s="2018" t="s">
        <v>636</v>
      </c>
      <c r="R38" s="2018" t="s">
        <v>636</v>
      </c>
      <c r="S38" s="2019"/>
      <c r="T38" s="2018" t="s">
        <v>636</v>
      </c>
      <c r="U38" s="2018" t="s">
        <v>636</v>
      </c>
      <c r="V38" s="2018" t="s">
        <v>636</v>
      </c>
      <c r="W38" s="2346"/>
    </row>
    <row r="39" spans="1:23" s="4" customFormat="1" ht="15.75" customHeight="1" x14ac:dyDescent="0.15">
      <c r="A39" s="35"/>
      <c r="B39" s="2005"/>
      <c r="C39" s="220" t="s">
        <v>64</v>
      </c>
      <c r="D39" s="1501">
        <v>18140</v>
      </c>
      <c r="E39" s="1501">
        <v>5</v>
      </c>
      <c r="F39" s="2020"/>
      <c r="G39" s="2020"/>
      <c r="H39" s="2020"/>
      <c r="I39" s="2020"/>
      <c r="J39" s="2020"/>
      <c r="K39" s="2020"/>
      <c r="L39" s="2020"/>
      <c r="M39" s="2020"/>
      <c r="N39" s="2036"/>
      <c r="O39" s="2020"/>
      <c r="P39" s="2020"/>
      <c r="Q39" s="2020"/>
      <c r="R39" s="2020"/>
      <c r="S39" s="2020"/>
      <c r="T39" s="2020"/>
      <c r="U39" s="2020"/>
      <c r="V39" s="2020"/>
      <c r="W39" s="2347"/>
    </row>
    <row r="40" spans="1:23" s="4" customFormat="1" ht="15.75" customHeight="1" x14ac:dyDescent="0.15">
      <c r="B40" s="2006"/>
      <c r="C40" s="226" t="s">
        <v>251</v>
      </c>
      <c r="D40" s="23">
        <v>155054</v>
      </c>
      <c r="E40" s="338">
        <v>26</v>
      </c>
      <c r="F40" s="338">
        <v>8190</v>
      </c>
      <c r="G40" s="338">
        <v>578</v>
      </c>
      <c r="H40" s="338">
        <v>39</v>
      </c>
      <c r="I40" s="338">
        <v>1500</v>
      </c>
      <c r="J40" s="338" t="s">
        <v>1461</v>
      </c>
      <c r="K40" s="338">
        <v>68</v>
      </c>
      <c r="L40" s="338">
        <v>10375</v>
      </c>
      <c r="M40" s="338">
        <v>0</v>
      </c>
      <c r="N40" s="1530">
        <v>317.59880001224479</v>
      </c>
      <c r="O40" s="1620">
        <v>9079</v>
      </c>
      <c r="P40" s="1620">
        <v>577</v>
      </c>
      <c r="Q40" s="1620">
        <v>41</v>
      </c>
      <c r="R40" s="1620">
        <v>631</v>
      </c>
      <c r="S40" s="1620" t="s">
        <v>1461</v>
      </c>
      <c r="T40" s="1620">
        <v>22</v>
      </c>
      <c r="U40" s="1620">
        <v>10350</v>
      </c>
      <c r="V40" s="1620">
        <v>0</v>
      </c>
      <c r="W40" s="2348">
        <f>U40/33527*1000</f>
        <v>308.70641572463984</v>
      </c>
    </row>
    <row r="41" spans="1:23" s="4" customFormat="1" ht="15.75" customHeight="1" x14ac:dyDescent="0.15">
      <c r="B41" s="2037" t="s">
        <v>91</v>
      </c>
      <c r="C41" s="370" t="s">
        <v>56</v>
      </c>
      <c r="D41" s="339">
        <v>144572</v>
      </c>
      <c r="E41" s="339">
        <v>154</v>
      </c>
      <c r="F41" s="339">
        <v>16400</v>
      </c>
      <c r="G41" s="339">
        <v>2530</v>
      </c>
      <c r="H41" s="339">
        <v>600</v>
      </c>
      <c r="I41" s="339">
        <v>0</v>
      </c>
      <c r="J41" s="2060" t="s">
        <v>1461</v>
      </c>
      <c r="K41" s="339">
        <v>0</v>
      </c>
      <c r="L41" s="339">
        <v>19530</v>
      </c>
      <c r="M41" s="339">
        <v>0</v>
      </c>
      <c r="N41" s="2040"/>
      <c r="O41" s="1622">
        <v>19306</v>
      </c>
      <c r="P41" s="1622">
        <v>2103</v>
      </c>
      <c r="Q41" s="1622">
        <v>694</v>
      </c>
      <c r="R41" s="1622">
        <v>0</v>
      </c>
      <c r="S41" s="2060" t="s">
        <v>1461</v>
      </c>
      <c r="T41" s="1622">
        <v>0</v>
      </c>
      <c r="U41" s="1622">
        <v>22103</v>
      </c>
      <c r="V41" s="1622">
        <v>0</v>
      </c>
      <c r="W41" s="2013"/>
    </row>
    <row r="42" spans="1:23" s="4" customFormat="1" ht="15.75" customHeight="1" x14ac:dyDescent="0.15">
      <c r="B42" s="2038"/>
      <c r="C42" s="390" t="s">
        <v>523</v>
      </c>
      <c r="D42" s="140">
        <v>29792</v>
      </c>
      <c r="E42" s="140">
        <v>11</v>
      </c>
      <c r="F42" s="2027" t="s">
        <v>636</v>
      </c>
      <c r="G42" s="2027" t="s">
        <v>636</v>
      </c>
      <c r="H42" s="2027" t="s">
        <v>636</v>
      </c>
      <c r="I42" s="2027" t="s">
        <v>1461</v>
      </c>
      <c r="J42" s="2021"/>
      <c r="K42" s="2027" t="s">
        <v>636</v>
      </c>
      <c r="L42" s="2027" t="s">
        <v>636</v>
      </c>
      <c r="M42" s="2027" t="s">
        <v>636</v>
      </c>
      <c r="N42" s="2041"/>
      <c r="O42" s="2027" t="s">
        <v>636</v>
      </c>
      <c r="P42" s="2027" t="s">
        <v>636</v>
      </c>
      <c r="Q42" s="2027" t="s">
        <v>636</v>
      </c>
      <c r="R42" s="2027" t="s">
        <v>1461</v>
      </c>
      <c r="S42" s="2021"/>
      <c r="T42" s="2027" t="s">
        <v>636</v>
      </c>
      <c r="U42" s="2027" t="s">
        <v>636</v>
      </c>
      <c r="V42" s="2027" t="s">
        <v>636</v>
      </c>
      <c r="W42" s="2014"/>
    </row>
    <row r="43" spans="1:23" s="4" customFormat="1" ht="15.75" customHeight="1" x14ac:dyDescent="0.15">
      <c r="B43" s="2038"/>
      <c r="C43" s="585" t="s">
        <v>524</v>
      </c>
      <c r="D43" s="1504">
        <v>20898</v>
      </c>
      <c r="E43" s="1504">
        <v>10</v>
      </c>
      <c r="F43" s="2022"/>
      <c r="G43" s="2022"/>
      <c r="H43" s="2022"/>
      <c r="I43" s="2022"/>
      <c r="J43" s="2022"/>
      <c r="K43" s="2022"/>
      <c r="L43" s="2022"/>
      <c r="M43" s="2022"/>
      <c r="N43" s="2041"/>
      <c r="O43" s="2022"/>
      <c r="P43" s="2022"/>
      <c r="Q43" s="2022"/>
      <c r="R43" s="2022"/>
      <c r="S43" s="2022"/>
      <c r="T43" s="2022"/>
      <c r="U43" s="2022"/>
      <c r="V43" s="2022"/>
      <c r="W43" s="2014"/>
    </row>
    <row r="44" spans="1:23" s="4" customFormat="1" ht="15.75" customHeight="1" x14ac:dyDescent="0.15">
      <c r="B44" s="2039"/>
      <c r="C44" s="586" t="s">
        <v>251</v>
      </c>
      <c r="D44" s="43">
        <v>195262</v>
      </c>
      <c r="E44" s="43">
        <v>175</v>
      </c>
      <c r="F44" s="43">
        <v>16400</v>
      </c>
      <c r="G44" s="43">
        <v>2530</v>
      </c>
      <c r="H44" s="43">
        <v>600</v>
      </c>
      <c r="I44" s="43">
        <v>0</v>
      </c>
      <c r="J44" s="43" t="s">
        <v>1461</v>
      </c>
      <c r="K44" s="43">
        <v>0</v>
      </c>
      <c r="L44" s="43">
        <v>19530</v>
      </c>
      <c r="M44" s="43">
        <v>0</v>
      </c>
      <c r="N44" s="1527">
        <v>532.63152153162241</v>
      </c>
      <c r="O44" s="43">
        <v>19306</v>
      </c>
      <c r="P44" s="43">
        <v>2103</v>
      </c>
      <c r="Q44" s="43">
        <v>694</v>
      </c>
      <c r="R44" s="43">
        <v>0</v>
      </c>
      <c r="S44" s="43" t="s">
        <v>1461</v>
      </c>
      <c r="T44" s="43">
        <v>0</v>
      </c>
      <c r="U44" s="43">
        <v>22103</v>
      </c>
      <c r="V44" s="43">
        <v>0</v>
      </c>
      <c r="W44" s="1525">
        <v>596.588301978461</v>
      </c>
    </row>
    <row r="45" spans="1:23" s="4" customFormat="1" ht="15.75" customHeight="1" x14ac:dyDescent="0.15">
      <c r="A45" s="35"/>
      <c r="B45" s="2004" t="s">
        <v>77</v>
      </c>
      <c r="C45" s="214" t="s">
        <v>128</v>
      </c>
      <c r="D45" s="371">
        <v>223836</v>
      </c>
      <c r="E45" s="371">
        <v>149</v>
      </c>
      <c r="F45" s="371">
        <v>13728</v>
      </c>
      <c r="G45" s="371">
        <v>3091</v>
      </c>
      <c r="H45" s="371">
        <v>2311</v>
      </c>
      <c r="I45" s="2061" t="s">
        <v>1461</v>
      </c>
      <c r="J45" s="2061" t="s">
        <v>1461</v>
      </c>
      <c r="K45" s="371">
        <v>0</v>
      </c>
      <c r="L45" s="215">
        <v>19130</v>
      </c>
      <c r="M45" s="371">
        <v>0</v>
      </c>
      <c r="N45" s="2034"/>
      <c r="O45" s="371">
        <v>13798</v>
      </c>
      <c r="P45" s="371">
        <v>2861</v>
      </c>
      <c r="Q45" s="371">
        <v>2304</v>
      </c>
      <c r="R45" s="2061" t="s">
        <v>1461</v>
      </c>
      <c r="S45" s="2061" t="s">
        <v>1461</v>
      </c>
      <c r="T45" s="371">
        <v>0</v>
      </c>
      <c r="U45" s="215">
        <v>18963</v>
      </c>
      <c r="V45" s="371">
        <v>0</v>
      </c>
      <c r="W45" s="2015"/>
    </row>
    <row r="46" spans="1:23" s="4" customFormat="1" ht="15.75" customHeight="1" x14ac:dyDescent="0.15">
      <c r="A46" s="35"/>
      <c r="B46" s="2005"/>
      <c r="C46" s="121" t="s">
        <v>59</v>
      </c>
      <c r="D46" s="141">
        <v>28506</v>
      </c>
      <c r="E46" s="141">
        <v>18</v>
      </c>
      <c r="F46" s="2018" t="s">
        <v>636</v>
      </c>
      <c r="G46" s="2018" t="s">
        <v>636</v>
      </c>
      <c r="H46" s="2018" t="s">
        <v>1462</v>
      </c>
      <c r="I46" s="2019"/>
      <c r="J46" s="2019"/>
      <c r="K46" s="2018" t="s">
        <v>636</v>
      </c>
      <c r="L46" s="2018" t="s">
        <v>636</v>
      </c>
      <c r="M46" s="2018" t="s">
        <v>636</v>
      </c>
      <c r="N46" s="2035"/>
      <c r="O46" s="2018" t="s">
        <v>636</v>
      </c>
      <c r="P46" s="2018" t="s">
        <v>636</v>
      </c>
      <c r="Q46" s="2018" t="s">
        <v>636</v>
      </c>
      <c r="R46" s="2019"/>
      <c r="S46" s="2019"/>
      <c r="T46" s="2018" t="s">
        <v>636</v>
      </c>
      <c r="U46" s="2018" t="s">
        <v>636</v>
      </c>
      <c r="V46" s="2018" t="s">
        <v>636</v>
      </c>
      <c r="W46" s="2016"/>
    </row>
    <row r="47" spans="1:23" s="4" customFormat="1" ht="15.75" customHeight="1" x14ac:dyDescent="0.15">
      <c r="A47" s="35"/>
      <c r="B47" s="2005"/>
      <c r="C47" s="121" t="s">
        <v>262</v>
      </c>
      <c r="D47" s="141">
        <v>36539</v>
      </c>
      <c r="E47" s="141">
        <v>23</v>
      </c>
      <c r="F47" s="2019"/>
      <c r="G47" s="2019"/>
      <c r="H47" s="2019"/>
      <c r="I47" s="2019"/>
      <c r="J47" s="2019"/>
      <c r="K47" s="2019"/>
      <c r="L47" s="2019"/>
      <c r="M47" s="2019"/>
      <c r="N47" s="2035"/>
      <c r="O47" s="2019"/>
      <c r="P47" s="2019"/>
      <c r="Q47" s="2019"/>
      <c r="R47" s="2019"/>
      <c r="S47" s="2019"/>
      <c r="T47" s="2019"/>
      <c r="U47" s="2019"/>
      <c r="V47" s="2019"/>
      <c r="W47" s="2016"/>
    </row>
    <row r="48" spans="1:23" s="4" customFormat="1" ht="15.75" customHeight="1" x14ac:dyDescent="0.15">
      <c r="A48" s="35"/>
      <c r="B48" s="2005"/>
      <c r="C48" s="220" t="s">
        <v>259</v>
      </c>
      <c r="D48" s="1501">
        <v>38980</v>
      </c>
      <c r="E48" s="1501">
        <v>28</v>
      </c>
      <c r="F48" s="2020"/>
      <c r="G48" s="2020"/>
      <c r="H48" s="2020"/>
      <c r="I48" s="2020"/>
      <c r="J48" s="2020"/>
      <c r="K48" s="2020"/>
      <c r="L48" s="2020"/>
      <c r="M48" s="2020"/>
      <c r="N48" s="2036"/>
      <c r="O48" s="2020"/>
      <c r="P48" s="2020"/>
      <c r="Q48" s="2020"/>
      <c r="R48" s="2020"/>
      <c r="S48" s="2020"/>
      <c r="T48" s="2020"/>
      <c r="U48" s="2020"/>
      <c r="V48" s="2020"/>
      <c r="W48" s="2017"/>
    </row>
    <row r="49" spans="1:23" s="4" customFormat="1" ht="15.75" customHeight="1" x14ac:dyDescent="0.15">
      <c r="B49" s="2006"/>
      <c r="C49" s="226" t="s">
        <v>251</v>
      </c>
      <c r="D49" s="23">
        <v>327861</v>
      </c>
      <c r="E49" s="23">
        <v>218</v>
      </c>
      <c r="F49" s="23">
        <v>13728</v>
      </c>
      <c r="G49" s="23">
        <v>3091</v>
      </c>
      <c r="H49" s="23">
        <v>2311</v>
      </c>
      <c r="I49" s="23" t="s">
        <v>1461</v>
      </c>
      <c r="J49" s="23" t="s">
        <v>1461</v>
      </c>
      <c r="K49" s="23">
        <v>0</v>
      </c>
      <c r="L49" s="23">
        <v>19130</v>
      </c>
      <c r="M49" s="23">
        <v>0</v>
      </c>
      <c r="N49" s="1526">
        <v>438.74134214026878</v>
      </c>
      <c r="O49" s="23">
        <v>13798</v>
      </c>
      <c r="P49" s="23">
        <v>2861</v>
      </c>
      <c r="Q49" s="23">
        <v>2304</v>
      </c>
      <c r="R49" s="23" t="s">
        <v>1461</v>
      </c>
      <c r="S49" s="23" t="s">
        <v>1461</v>
      </c>
      <c r="T49" s="23">
        <v>0</v>
      </c>
      <c r="U49" s="23">
        <v>18963</v>
      </c>
      <c r="V49" s="23">
        <v>0</v>
      </c>
      <c r="W49" s="1523">
        <v>431.71314741035854</v>
      </c>
    </row>
    <row r="50" spans="1:23" s="4" customFormat="1" ht="15.75" customHeight="1" x14ac:dyDescent="0.15">
      <c r="A50" s="35"/>
      <c r="B50" s="1998" t="s">
        <v>79</v>
      </c>
      <c r="C50" s="212" t="s">
        <v>603</v>
      </c>
      <c r="D50" s="1532">
        <v>104347</v>
      </c>
      <c r="E50" s="213">
        <v>98</v>
      </c>
      <c r="F50" s="213">
        <v>3653</v>
      </c>
      <c r="G50" s="213">
        <v>1944</v>
      </c>
      <c r="H50" s="213">
        <v>480</v>
      </c>
      <c r="I50" s="138">
        <v>0</v>
      </c>
      <c r="J50" s="2060" t="s">
        <v>1461</v>
      </c>
      <c r="K50" s="213">
        <v>0</v>
      </c>
      <c r="L50" s="213">
        <v>6077</v>
      </c>
      <c r="M50" s="213">
        <v>3878</v>
      </c>
      <c r="N50" s="2031"/>
      <c r="O50" s="213">
        <v>3744</v>
      </c>
      <c r="P50" s="213">
        <v>1351</v>
      </c>
      <c r="Q50" s="213">
        <v>629</v>
      </c>
      <c r="R50" s="138">
        <v>0</v>
      </c>
      <c r="S50" s="2060" t="s">
        <v>1461</v>
      </c>
      <c r="T50" s="213">
        <v>0</v>
      </c>
      <c r="U50" s="213">
        <v>5724</v>
      </c>
      <c r="V50" s="213">
        <v>1561</v>
      </c>
      <c r="W50" s="2023"/>
    </row>
    <row r="51" spans="1:23" s="4" customFormat="1" ht="15.75" customHeight="1" x14ac:dyDescent="0.15">
      <c r="A51" s="35"/>
      <c r="B51" s="1999"/>
      <c r="C51" s="119" t="s">
        <v>224</v>
      </c>
      <c r="D51" s="1532">
        <v>65932</v>
      </c>
      <c r="E51" s="140">
        <v>47</v>
      </c>
      <c r="F51" s="140">
        <v>3535</v>
      </c>
      <c r="G51" s="140">
        <v>865</v>
      </c>
      <c r="H51" s="140">
        <v>400</v>
      </c>
      <c r="I51" s="2021" t="s">
        <v>1461</v>
      </c>
      <c r="J51" s="2021"/>
      <c r="K51" s="140">
        <v>0</v>
      </c>
      <c r="L51" s="140">
        <v>4800</v>
      </c>
      <c r="M51" s="2027" t="s">
        <v>636</v>
      </c>
      <c r="N51" s="2032"/>
      <c r="O51" s="213">
        <v>3584</v>
      </c>
      <c r="P51" s="213">
        <v>729</v>
      </c>
      <c r="Q51" s="213">
        <v>441</v>
      </c>
      <c r="R51" s="2021" t="s">
        <v>1461</v>
      </c>
      <c r="S51" s="2021"/>
      <c r="T51" s="213">
        <v>0</v>
      </c>
      <c r="U51" s="213">
        <v>4754</v>
      </c>
      <c r="V51" s="2027" t="s">
        <v>636</v>
      </c>
      <c r="W51" s="2024"/>
    </row>
    <row r="52" spans="1:23" s="4" customFormat="1" ht="15.75" customHeight="1" x14ac:dyDescent="0.15">
      <c r="A52" s="35"/>
      <c r="B52" s="1999"/>
      <c r="C52" s="119" t="s">
        <v>65</v>
      </c>
      <c r="D52" s="1532">
        <v>29912</v>
      </c>
      <c r="E52" s="1503">
        <v>12</v>
      </c>
      <c r="F52" s="1503">
        <v>1760</v>
      </c>
      <c r="G52" s="1503">
        <v>155</v>
      </c>
      <c r="H52" s="1503">
        <v>60</v>
      </c>
      <c r="I52" s="2021"/>
      <c r="J52" s="2021"/>
      <c r="K52" s="140">
        <v>0</v>
      </c>
      <c r="L52" s="140">
        <v>1975</v>
      </c>
      <c r="M52" s="2021"/>
      <c r="N52" s="2032"/>
      <c r="O52" s="213">
        <v>1929</v>
      </c>
      <c r="P52" s="213">
        <v>87</v>
      </c>
      <c r="Q52" s="213">
        <v>87</v>
      </c>
      <c r="R52" s="2021"/>
      <c r="S52" s="2021"/>
      <c r="T52" s="213">
        <v>0</v>
      </c>
      <c r="U52" s="213">
        <v>2103</v>
      </c>
      <c r="V52" s="2021"/>
      <c r="W52" s="2024"/>
    </row>
    <row r="53" spans="1:23" s="4" customFormat="1" ht="15.75" customHeight="1" x14ac:dyDescent="0.15">
      <c r="A53" s="36"/>
      <c r="B53" s="1999"/>
      <c r="C53" s="119" t="s">
        <v>525</v>
      </c>
      <c r="D53" s="1532">
        <v>28888</v>
      </c>
      <c r="E53" s="1503">
        <v>13</v>
      </c>
      <c r="F53" s="1503">
        <v>2800</v>
      </c>
      <c r="G53" s="1503">
        <v>209</v>
      </c>
      <c r="H53" s="1503">
        <v>100</v>
      </c>
      <c r="I53" s="2021"/>
      <c r="J53" s="2021"/>
      <c r="K53" s="140">
        <v>0</v>
      </c>
      <c r="L53" s="140">
        <v>3109</v>
      </c>
      <c r="M53" s="2021"/>
      <c r="N53" s="2032"/>
      <c r="O53" s="213">
        <v>2404</v>
      </c>
      <c r="P53" s="213">
        <v>151</v>
      </c>
      <c r="Q53" s="213">
        <v>67</v>
      </c>
      <c r="R53" s="2021"/>
      <c r="S53" s="2021"/>
      <c r="T53" s="213">
        <v>0</v>
      </c>
      <c r="U53" s="213">
        <v>2622</v>
      </c>
      <c r="V53" s="2021"/>
      <c r="W53" s="2024"/>
    </row>
    <row r="54" spans="1:23" s="4" customFormat="1" ht="15.75" customHeight="1" x14ac:dyDescent="0.15">
      <c r="A54" s="36"/>
      <c r="B54" s="1999"/>
      <c r="C54" s="119" t="s">
        <v>526</v>
      </c>
      <c r="D54" s="1532">
        <v>25337</v>
      </c>
      <c r="E54" s="1503">
        <v>8</v>
      </c>
      <c r="F54" s="1503">
        <v>855</v>
      </c>
      <c r="G54" s="1503">
        <v>72</v>
      </c>
      <c r="H54" s="1503">
        <v>190</v>
      </c>
      <c r="I54" s="2021"/>
      <c r="J54" s="2021"/>
      <c r="K54" s="140">
        <v>0</v>
      </c>
      <c r="L54" s="140">
        <v>1117</v>
      </c>
      <c r="M54" s="2021"/>
      <c r="N54" s="2032"/>
      <c r="O54" s="213">
        <v>935</v>
      </c>
      <c r="P54" s="213">
        <v>63</v>
      </c>
      <c r="Q54" s="213">
        <v>189</v>
      </c>
      <c r="R54" s="2021"/>
      <c r="S54" s="2021"/>
      <c r="T54" s="213">
        <v>0</v>
      </c>
      <c r="U54" s="213">
        <v>1187</v>
      </c>
      <c r="V54" s="2021"/>
      <c r="W54" s="2024"/>
    </row>
    <row r="55" spans="1:23" s="4" customFormat="1" ht="15.75" customHeight="1" x14ac:dyDescent="0.15">
      <c r="A55" s="36"/>
      <c r="B55" s="1999"/>
      <c r="C55" s="119" t="s">
        <v>527</v>
      </c>
      <c r="D55" s="1532">
        <v>7643</v>
      </c>
      <c r="E55" s="1503">
        <v>9</v>
      </c>
      <c r="F55" s="1503">
        <v>480</v>
      </c>
      <c r="G55" s="1503">
        <v>72</v>
      </c>
      <c r="H55" s="1503">
        <v>0</v>
      </c>
      <c r="I55" s="2021"/>
      <c r="J55" s="2021"/>
      <c r="K55" s="140">
        <v>0</v>
      </c>
      <c r="L55" s="140">
        <v>552</v>
      </c>
      <c r="M55" s="2021"/>
      <c r="N55" s="2032"/>
      <c r="O55" s="213">
        <v>523</v>
      </c>
      <c r="P55" s="213">
        <v>64</v>
      </c>
      <c r="Q55" s="213">
        <v>0</v>
      </c>
      <c r="R55" s="2021"/>
      <c r="S55" s="2021"/>
      <c r="T55" s="213">
        <v>0</v>
      </c>
      <c r="U55" s="213">
        <v>587</v>
      </c>
      <c r="V55" s="2021"/>
      <c r="W55" s="2024"/>
    </row>
    <row r="56" spans="1:23" s="4" customFormat="1" ht="15.75" customHeight="1" x14ac:dyDescent="0.15">
      <c r="A56" s="36"/>
      <c r="B56" s="1999"/>
      <c r="C56" s="192" t="s">
        <v>528</v>
      </c>
      <c r="D56" s="1532">
        <v>12398</v>
      </c>
      <c r="E56" s="1503">
        <v>7</v>
      </c>
      <c r="F56" s="1503">
        <v>864</v>
      </c>
      <c r="G56" s="1503">
        <v>66</v>
      </c>
      <c r="H56" s="1503">
        <v>20</v>
      </c>
      <c r="I56" s="2022"/>
      <c r="J56" s="2022"/>
      <c r="K56" s="140">
        <v>0</v>
      </c>
      <c r="L56" s="140">
        <v>950</v>
      </c>
      <c r="M56" s="2022"/>
      <c r="N56" s="2033"/>
      <c r="O56" s="213">
        <v>694</v>
      </c>
      <c r="P56" s="213">
        <v>62</v>
      </c>
      <c r="Q56" s="213">
        <v>13</v>
      </c>
      <c r="R56" s="2022"/>
      <c r="S56" s="2022"/>
      <c r="T56" s="213">
        <v>0</v>
      </c>
      <c r="U56" s="213">
        <v>769</v>
      </c>
      <c r="V56" s="2022"/>
      <c r="W56" s="2025"/>
    </row>
    <row r="57" spans="1:23" s="4" customFormat="1" ht="15.75" customHeight="1" x14ac:dyDescent="0.15">
      <c r="B57" s="2000"/>
      <c r="C57" s="225" t="s">
        <v>251</v>
      </c>
      <c r="D57" s="43">
        <v>274457</v>
      </c>
      <c r="E57" s="43">
        <v>194</v>
      </c>
      <c r="F57" s="43">
        <v>13947</v>
      </c>
      <c r="G57" s="43">
        <v>3383</v>
      </c>
      <c r="H57" s="43">
        <v>1250</v>
      </c>
      <c r="I57" s="43">
        <v>0</v>
      </c>
      <c r="J57" s="43" t="s">
        <v>1461</v>
      </c>
      <c r="K57" s="43">
        <v>0</v>
      </c>
      <c r="L57" s="43">
        <v>18580</v>
      </c>
      <c r="M57" s="43">
        <v>3878</v>
      </c>
      <c r="N57" s="1527">
        <v>517.17943994104644</v>
      </c>
      <c r="O57" s="43">
        <v>13813</v>
      </c>
      <c r="P57" s="43">
        <v>2507</v>
      </c>
      <c r="Q57" s="43">
        <v>1426</v>
      </c>
      <c r="R57" s="43">
        <v>0</v>
      </c>
      <c r="S57" s="43" t="s">
        <v>1461</v>
      </c>
      <c r="T57" s="43">
        <v>0</v>
      </c>
      <c r="U57" s="43">
        <v>17746</v>
      </c>
      <c r="V57" s="43">
        <v>1561</v>
      </c>
      <c r="W57" s="1533">
        <v>436.36569103853543</v>
      </c>
    </row>
    <row r="58" spans="1:23" s="4" customFormat="1" ht="15.75" customHeight="1" x14ac:dyDescent="0.15">
      <c r="A58" s="35"/>
      <c r="B58" s="2004" t="s">
        <v>80</v>
      </c>
      <c r="C58" s="214" t="s">
        <v>57</v>
      </c>
      <c r="D58" s="215">
        <v>41580</v>
      </c>
      <c r="E58" s="215">
        <v>16</v>
      </c>
      <c r="F58" s="215">
        <v>4500</v>
      </c>
      <c r="G58" s="215">
        <v>392</v>
      </c>
      <c r="H58" s="215">
        <v>0</v>
      </c>
      <c r="I58" s="2061" t="s">
        <v>1461</v>
      </c>
      <c r="J58" s="215">
        <v>0</v>
      </c>
      <c r="K58" s="215">
        <v>0</v>
      </c>
      <c r="L58" s="215">
        <v>4892</v>
      </c>
      <c r="M58" s="215">
        <v>0</v>
      </c>
      <c r="N58" s="2034"/>
      <c r="O58" s="215">
        <v>3897</v>
      </c>
      <c r="P58" s="215">
        <v>390</v>
      </c>
      <c r="Q58" s="215">
        <v>0</v>
      </c>
      <c r="R58" s="2061" t="s">
        <v>1461</v>
      </c>
      <c r="S58" s="215">
        <v>0</v>
      </c>
      <c r="T58" s="215">
        <v>0</v>
      </c>
      <c r="U58" s="215">
        <v>4287</v>
      </c>
      <c r="V58" s="215">
        <v>0</v>
      </c>
      <c r="W58" s="2015"/>
    </row>
    <row r="59" spans="1:23" s="4" customFormat="1" ht="15.75" customHeight="1" x14ac:dyDescent="0.15">
      <c r="A59" s="35"/>
      <c r="B59" s="2005"/>
      <c r="C59" s="121" t="s">
        <v>60</v>
      </c>
      <c r="D59" s="141">
        <v>35607</v>
      </c>
      <c r="E59" s="141">
        <v>14</v>
      </c>
      <c r="F59" s="2018" t="s">
        <v>636</v>
      </c>
      <c r="G59" s="141">
        <v>272</v>
      </c>
      <c r="H59" s="141">
        <v>0</v>
      </c>
      <c r="I59" s="2019"/>
      <c r="J59" s="141">
        <v>0</v>
      </c>
      <c r="K59" s="141">
        <v>0</v>
      </c>
      <c r="L59" s="141">
        <v>272</v>
      </c>
      <c r="M59" s="141">
        <v>0</v>
      </c>
      <c r="N59" s="2035"/>
      <c r="O59" s="2018" t="s">
        <v>636</v>
      </c>
      <c r="P59" s="141">
        <v>264</v>
      </c>
      <c r="Q59" s="141">
        <v>0</v>
      </c>
      <c r="R59" s="2019"/>
      <c r="S59" s="141">
        <v>0</v>
      </c>
      <c r="T59" s="141">
        <v>0</v>
      </c>
      <c r="U59" s="141">
        <v>264</v>
      </c>
      <c r="V59" s="141">
        <v>0</v>
      </c>
      <c r="W59" s="2016"/>
    </row>
    <row r="60" spans="1:23" s="4" customFormat="1" ht="15.75" customHeight="1" x14ac:dyDescent="0.15">
      <c r="A60" s="35"/>
      <c r="B60" s="2005"/>
      <c r="C60" s="121" t="s">
        <v>61</v>
      </c>
      <c r="D60" s="141">
        <v>4428</v>
      </c>
      <c r="E60" s="141">
        <v>2</v>
      </c>
      <c r="F60" s="2019"/>
      <c r="G60" s="141">
        <v>16</v>
      </c>
      <c r="H60" s="141">
        <v>0</v>
      </c>
      <c r="I60" s="2062"/>
      <c r="J60" s="141" t="s">
        <v>1461</v>
      </c>
      <c r="K60" s="141">
        <v>0</v>
      </c>
      <c r="L60" s="141">
        <v>16</v>
      </c>
      <c r="M60" s="141">
        <v>0</v>
      </c>
      <c r="N60" s="2035"/>
      <c r="O60" s="2019"/>
      <c r="P60" s="141">
        <v>14</v>
      </c>
      <c r="Q60" s="141">
        <v>0</v>
      </c>
      <c r="R60" s="2062"/>
      <c r="S60" s="141" t="s">
        <v>1461</v>
      </c>
      <c r="T60" s="141">
        <v>0</v>
      </c>
      <c r="U60" s="141">
        <v>14</v>
      </c>
      <c r="V60" s="141">
        <v>0</v>
      </c>
      <c r="W60" s="2016"/>
    </row>
    <row r="61" spans="1:23" s="4" customFormat="1" ht="15.75" customHeight="1" x14ac:dyDescent="0.15">
      <c r="A61" s="35"/>
      <c r="B61" s="2005"/>
      <c r="C61" s="121" t="s">
        <v>301</v>
      </c>
      <c r="D61" s="141">
        <v>53350</v>
      </c>
      <c r="E61" s="141">
        <v>19</v>
      </c>
      <c r="F61" s="2019"/>
      <c r="G61" s="141">
        <v>297</v>
      </c>
      <c r="H61" s="141">
        <v>0</v>
      </c>
      <c r="I61" s="141">
        <v>0</v>
      </c>
      <c r="J61" s="141">
        <v>0</v>
      </c>
      <c r="K61" s="141">
        <v>0</v>
      </c>
      <c r="L61" s="141">
        <v>297</v>
      </c>
      <c r="M61" s="141">
        <v>0</v>
      </c>
      <c r="N61" s="2035"/>
      <c r="O61" s="2019"/>
      <c r="P61" s="141">
        <v>317</v>
      </c>
      <c r="Q61" s="141">
        <v>0</v>
      </c>
      <c r="R61" s="141">
        <v>0</v>
      </c>
      <c r="S61" s="141">
        <v>0</v>
      </c>
      <c r="T61" s="141">
        <v>0</v>
      </c>
      <c r="U61" s="141">
        <v>317</v>
      </c>
      <c r="V61" s="141">
        <v>0</v>
      </c>
      <c r="W61" s="2016"/>
    </row>
    <row r="62" spans="1:23" s="4" customFormat="1" ht="15.75" customHeight="1" x14ac:dyDescent="0.15">
      <c r="A62" s="35"/>
      <c r="B62" s="2005"/>
      <c r="C62" s="220" t="s">
        <v>221</v>
      </c>
      <c r="D62" s="1501">
        <v>11970</v>
      </c>
      <c r="E62" s="1501">
        <v>10</v>
      </c>
      <c r="F62" s="2019"/>
      <c r="G62" s="1501">
        <v>120</v>
      </c>
      <c r="H62" s="1501">
        <v>0</v>
      </c>
      <c r="I62" s="2018" t="s">
        <v>1461</v>
      </c>
      <c r="J62" s="2018" t="s">
        <v>1461</v>
      </c>
      <c r="K62" s="1501">
        <v>0</v>
      </c>
      <c r="L62" s="1501">
        <v>120</v>
      </c>
      <c r="M62" s="1501">
        <v>0</v>
      </c>
      <c r="N62" s="2035"/>
      <c r="O62" s="2019"/>
      <c r="P62" s="1501">
        <v>149</v>
      </c>
      <c r="Q62" s="1501">
        <v>0</v>
      </c>
      <c r="R62" s="2018" t="s">
        <v>1461</v>
      </c>
      <c r="S62" s="2018" t="s">
        <v>1461</v>
      </c>
      <c r="T62" s="1501">
        <v>0</v>
      </c>
      <c r="U62" s="1501">
        <v>149</v>
      </c>
      <c r="V62" s="1501">
        <v>0</v>
      </c>
      <c r="W62" s="2016"/>
    </row>
    <row r="63" spans="1:23" s="4" customFormat="1" ht="15.75" customHeight="1" x14ac:dyDescent="0.15">
      <c r="A63" s="36"/>
      <c r="B63" s="2005"/>
      <c r="C63" s="220" t="s">
        <v>562</v>
      </c>
      <c r="D63" s="1501">
        <v>5659</v>
      </c>
      <c r="E63" s="1501">
        <v>2</v>
      </c>
      <c r="F63" s="2020"/>
      <c r="G63" s="1501">
        <v>24</v>
      </c>
      <c r="H63" s="1501">
        <v>0</v>
      </c>
      <c r="I63" s="2020"/>
      <c r="J63" s="2020"/>
      <c r="K63" s="1501">
        <v>0</v>
      </c>
      <c r="L63" s="1501">
        <v>24</v>
      </c>
      <c r="M63" s="1501">
        <v>0</v>
      </c>
      <c r="N63" s="2036"/>
      <c r="O63" s="2020"/>
      <c r="P63" s="1501">
        <v>11</v>
      </c>
      <c r="Q63" s="1501">
        <v>0</v>
      </c>
      <c r="R63" s="2020"/>
      <c r="S63" s="2020"/>
      <c r="T63" s="1501">
        <v>0</v>
      </c>
      <c r="U63" s="1501">
        <v>11</v>
      </c>
      <c r="V63" s="1501">
        <v>0</v>
      </c>
      <c r="W63" s="2017"/>
    </row>
    <row r="64" spans="1:23" s="4" customFormat="1" ht="15.75" customHeight="1" x14ac:dyDescent="0.15">
      <c r="B64" s="2006"/>
      <c r="C64" s="226" t="s">
        <v>251</v>
      </c>
      <c r="D64" s="23">
        <v>152594</v>
      </c>
      <c r="E64" s="23">
        <v>63</v>
      </c>
      <c r="F64" s="23">
        <v>4500</v>
      </c>
      <c r="G64" s="23">
        <v>1121</v>
      </c>
      <c r="H64" s="23">
        <v>0</v>
      </c>
      <c r="I64" s="23">
        <v>0</v>
      </c>
      <c r="J64" s="23">
        <v>0</v>
      </c>
      <c r="K64" s="23">
        <v>0</v>
      </c>
      <c r="L64" s="23">
        <v>5621</v>
      </c>
      <c r="M64" s="23">
        <v>0</v>
      </c>
      <c r="N64" s="1526">
        <v>211.86536504466474</v>
      </c>
      <c r="O64" s="23">
        <v>3897</v>
      </c>
      <c r="P64" s="23">
        <v>1145</v>
      </c>
      <c r="Q64" s="23">
        <v>0</v>
      </c>
      <c r="R64" s="23">
        <v>0</v>
      </c>
      <c r="S64" s="23">
        <v>0</v>
      </c>
      <c r="T64" s="23">
        <v>0</v>
      </c>
      <c r="U64" s="23">
        <v>5042</v>
      </c>
      <c r="V64" s="23">
        <v>0</v>
      </c>
      <c r="W64" s="1523">
        <v>187.26786510176794</v>
      </c>
    </row>
    <row r="65" spans="1:24" s="4" customFormat="1" ht="15.75" customHeight="1" x14ac:dyDescent="0.15">
      <c r="A65" s="35"/>
      <c r="B65" s="1998" t="s">
        <v>267</v>
      </c>
      <c r="C65" s="212" t="s">
        <v>35</v>
      </c>
      <c r="D65" s="213">
        <v>135522</v>
      </c>
      <c r="E65" s="213">
        <v>67</v>
      </c>
      <c r="F65" s="213">
        <v>10700</v>
      </c>
      <c r="G65" s="213">
        <v>1085</v>
      </c>
      <c r="H65" s="213">
        <v>0</v>
      </c>
      <c r="I65" s="2060" t="s">
        <v>1461</v>
      </c>
      <c r="J65" s="2060" t="s">
        <v>1461</v>
      </c>
      <c r="K65" s="213">
        <v>0</v>
      </c>
      <c r="L65" s="213">
        <v>11785</v>
      </c>
      <c r="M65" s="213">
        <v>0</v>
      </c>
      <c r="N65" s="2031"/>
      <c r="O65" s="213">
        <v>10748</v>
      </c>
      <c r="P65" s="213">
        <v>1115</v>
      </c>
      <c r="Q65" s="213">
        <v>0</v>
      </c>
      <c r="R65" s="2060" t="s">
        <v>1461</v>
      </c>
      <c r="S65" s="2060" t="s">
        <v>1461</v>
      </c>
      <c r="T65" s="213">
        <v>0</v>
      </c>
      <c r="U65" s="213">
        <v>11863</v>
      </c>
      <c r="V65" s="213">
        <v>0</v>
      </c>
      <c r="W65" s="2023"/>
    </row>
    <row r="66" spans="1:24" s="4" customFormat="1" ht="15.75" customHeight="1" x14ac:dyDescent="0.15">
      <c r="A66" s="35"/>
      <c r="B66" s="1999"/>
      <c r="C66" s="122" t="s">
        <v>268</v>
      </c>
      <c r="D66" s="140">
        <v>56695</v>
      </c>
      <c r="E66" s="140">
        <v>33</v>
      </c>
      <c r="F66" s="140">
        <v>0</v>
      </c>
      <c r="G66" s="140">
        <v>611</v>
      </c>
      <c r="H66" s="140">
        <v>272</v>
      </c>
      <c r="I66" s="2021"/>
      <c r="J66" s="2021"/>
      <c r="K66" s="140">
        <v>802</v>
      </c>
      <c r="L66" s="140">
        <v>1685</v>
      </c>
      <c r="M66" s="140">
        <v>0</v>
      </c>
      <c r="N66" s="2032"/>
      <c r="O66" s="140">
        <v>0</v>
      </c>
      <c r="P66" s="140">
        <v>595</v>
      </c>
      <c r="Q66" s="140">
        <v>272</v>
      </c>
      <c r="R66" s="2021"/>
      <c r="S66" s="2021"/>
      <c r="T66" s="140">
        <v>1378</v>
      </c>
      <c r="U66" s="140">
        <v>2245</v>
      </c>
      <c r="V66" s="140">
        <v>0</v>
      </c>
      <c r="W66" s="2024"/>
    </row>
    <row r="67" spans="1:24" s="4" customFormat="1" ht="15.75" customHeight="1" x14ac:dyDescent="0.15">
      <c r="A67" s="35"/>
      <c r="B67" s="1999"/>
      <c r="C67" s="219" t="s">
        <v>240</v>
      </c>
      <c r="D67" s="1503">
        <v>25888</v>
      </c>
      <c r="E67" s="1503">
        <v>16</v>
      </c>
      <c r="F67" s="1503">
        <v>0</v>
      </c>
      <c r="G67" s="1503">
        <v>240</v>
      </c>
      <c r="H67" s="1503">
        <v>0</v>
      </c>
      <c r="I67" s="2022"/>
      <c r="J67" s="2022"/>
      <c r="K67" s="1503">
        <v>0</v>
      </c>
      <c r="L67" s="169">
        <v>240</v>
      </c>
      <c r="M67" s="1503">
        <v>0</v>
      </c>
      <c r="N67" s="2033"/>
      <c r="O67" s="1503">
        <v>0</v>
      </c>
      <c r="P67" s="1503">
        <v>266</v>
      </c>
      <c r="Q67" s="1503">
        <v>0</v>
      </c>
      <c r="R67" s="2022"/>
      <c r="S67" s="2022"/>
      <c r="T67" s="1503">
        <v>0</v>
      </c>
      <c r="U67" s="169">
        <v>266</v>
      </c>
      <c r="V67" s="1503">
        <v>0</v>
      </c>
      <c r="W67" s="2025"/>
    </row>
    <row r="68" spans="1:24" s="4" customFormat="1" ht="15.75" customHeight="1" x14ac:dyDescent="0.15">
      <c r="B68" s="2000"/>
      <c r="C68" s="225" t="s">
        <v>251</v>
      </c>
      <c r="D68" s="43">
        <v>218105</v>
      </c>
      <c r="E68" s="43">
        <v>116</v>
      </c>
      <c r="F68" s="43">
        <v>10700</v>
      </c>
      <c r="G68" s="43">
        <v>1936</v>
      </c>
      <c r="H68" s="43">
        <v>272</v>
      </c>
      <c r="I68" s="43" t="s">
        <v>1461</v>
      </c>
      <c r="J68" s="43" t="s">
        <v>1461</v>
      </c>
      <c r="K68" s="43">
        <v>802</v>
      </c>
      <c r="L68" s="43">
        <v>13710</v>
      </c>
      <c r="M68" s="43">
        <v>0</v>
      </c>
      <c r="N68" s="1527">
        <v>407.95072455143276</v>
      </c>
      <c r="O68" s="43">
        <v>10748</v>
      </c>
      <c r="P68" s="43">
        <v>1976</v>
      </c>
      <c r="Q68" s="43">
        <v>272</v>
      </c>
      <c r="R68" s="43" t="s">
        <v>1461</v>
      </c>
      <c r="S68" s="43" t="s">
        <v>1461</v>
      </c>
      <c r="T68" s="43">
        <v>1378</v>
      </c>
      <c r="U68" s="43">
        <v>14374</v>
      </c>
      <c r="V68" s="43">
        <v>0</v>
      </c>
      <c r="W68" s="1525">
        <v>423.20035330487264</v>
      </c>
    </row>
    <row r="69" spans="1:24" s="4" customFormat="1" ht="15.75" customHeight="1" x14ac:dyDescent="0.15">
      <c r="A69" s="35"/>
      <c r="B69" s="2004" t="s">
        <v>81</v>
      </c>
      <c r="C69" s="214" t="s">
        <v>297</v>
      </c>
      <c r="D69" s="215">
        <v>120348</v>
      </c>
      <c r="E69" s="215">
        <v>74</v>
      </c>
      <c r="F69" s="215">
        <v>3000</v>
      </c>
      <c r="G69" s="215">
        <v>1094</v>
      </c>
      <c r="H69" s="215">
        <v>0</v>
      </c>
      <c r="I69" s="2061" t="s">
        <v>1461</v>
      </c>
      <c r="J69" s="2061" t="s">
        <v>1461</v>
      </c>
      <c r="K69" s="215">
        <v>0</v>
      </c>
      <c r="L69" s="215">
        <v>4094</v>
      </c>
      <c r="M69" s="215">
        <v>0</v>
      </c>
      <c r="N69" s="2034"/>
      <c r="O69" s="215">
        <v>3000</v>
      </c>
      <c r="P69" s="215">
        <v>1132</v>
      </c>
      <c r="Q69" s="215">
        <v>0</v>
      </c>
      <c r="R69" s="2061" t="s">
        <v>1461</v>
      </c>
      <c r="S69" s="2061" t="s">
        <v>1461</v>
      </c>
      <c r="T69" s="215">
        <v>0</v>
      </c>
      <c r="U69" s="215">
        <v>4132</v>
      </c>
      <c r="V69" s="215">
        <v>1000</v>
      </c>
      <c r="W69" s="2015"/>
    </row>
    <row r="70" spans="1:24" s="4" customFormat="1" ht="15.75" customHeight="1" x14ac:dyDescent="0.15">
      <c r="A70" s="35"/>
      <c r="B70" s="2005"/>
      <c r="C70" s="220" t="s">
        <v>296</v>
      </c>
      <c r="D70" s="1501">
        <v>52826</v>
      </c>
      <c r="E70" s="1501">
        <v>40</v>
      </c>
      <c r="F70" s="1501">
        <v>1480</v>
      </c>
      <c r="G70" s="1501">
        <v>588</v>
      </c>
      <c r="H70" s="1501">
        <v>20</v>
      </c>
      <c r="I70" s="2020"/>
      <c r="J70" s="2020"/>
      <c r="K70" s="1501">
        <v>0</v>
      </c>
      <c r="L70" s="1501">
        <v>2088</v>
      </c>
      <c r="M70" s="1501">
        <v>0</v>
      </c>
      <c r="N70" s="2036"/>
      <c r="O70" s="1501">
        <v>1472</v>
      </c>
      <c r="P70" s="1501">
        <v>540</v>
      </c>
      <c r="Q70" s="1501">
        <v>28</v>
      </c>
      <c r="R70" s="2020"/>
      <c r="S70" s="2020"/>
      <c r="T70" s="1501">
        <v>0</v>
      </c>
      <c r="U70" s="1501">
        <v>2040</v>
      </c>
      <c r="V70" s="1501">
        <v>1000</v>
      </c>
      <c r="W70" s="2017"/>
    </row>
    <row r="71" spans="1:24" s="4" customFormat="1" ht="15.75" customHeight="1" x14ac:dyDescent="0.15">
      <c r="B71" s="2006"/>
      <c r="C71" s="226" t="s">
        <v>251</v>
      </c>
      <c r="D71" s="23">
        <v>173174</v>
      </c>
      <c r="E71" s="23">
        <v>114</v>
      </c>
      <c r="F71" s="23">
        <v>4480</v>
      </c>
      <c r="G71" s="23">
        <v>1682</v>
      </c>
      <c r="H71" s="23">
        <v>20</v>
      </c>
      <c r="I71" s="23" t="s">
        <v>1461</v>
      </c>
      <c r="J71" s="23" t="s">
        <v>1461</v>
      </c>
      <c r="K71" s="23">
        <v>0</v>
      </c>
      <c r="L71" s="23">
        <v>6182</v>
      </c>
      <c r="M71" s="23">
        <v>0</v>
      </c>
      <c r="N71" s="1526">
        <v>451.60347724450287</v>
      </c>
      <c r="O71" s="23">
        <v>4472</v>
      </c>
      <c r="P71" s="23">
        <v>1672</v>
      </c>
      <c r="Q71" s="23">
        <v>28</v>
      </c>
      <c r="R71" s="23" t="s">
        <v>1461</v>
      </c>
      <c r="S71" s="23" t="s">
        <v>1461</v>
      </c>
      <c r="T71" s="23">
        <v>0</v>
      </c>
      <c r="U71" s="23">
        <v>6172</v>
      </c>
      <c r="V71" s="23">
        <v>2000</v>
      </c>
      <c r="W71" s="1523">
        <v>589.31275690488212</v>
      </c>
    </row>
    <row r="72" spans="1:24" s="4" customFormat="1" ht="15.75" customHeight="1" x14ac:dyDescent="0.15">
      <c r="A72" s="35"/>
      <c r="B72" s="216" t="s">
        <v>82</v>
      </c>
      <c r="C72" s="38" t="s">
        <v>299</v>
      </c>
      <c r="D72" s="43">
        <v>150368</v>
      </c>
      <c r="E72" s="43">
        <v>76</v>
      </c>
      <c r="F72" s="43">
        <v>5555</v>
      </c>
      <c r="G72" s="43">
        <v>1307</v>
      </c>
      <c r="H72" s="43">
        <v>220</v>
      </c>
      <c r="I72" s="43" t="s">
        <v>1461</v>
      </c>
      <c r="J72" s="43" t="s">
        <v>1461</v>
      </c>
      <c r="K72" s="43">
        <v>0</v>
      </c>
      <c r="L72" s="43">
        <v>7082</v>
      </c>
      <c r="M72" s="43">
        <v>0</v>
      </c>
      <c r="N72" s="1527">
        <v>556.49850699355648</v>
      </c>
      <c r="O72" s="43">
        <v>5602</v>
      </c>
      <c r="P72" s="43">
        <v>1281</v>
      </c>
      <c r="Q72" s="43">
        <v>173</v>
      </c>
      <c r="R72" s="43" t="s">
        <v>1461</v>
      </c>
      <c r="S72" s="43" t="s">
        <v>1461</v>
      </c>
      <c r="T72" s="43">
        <v>0</v>
      </c>
      <c r="U72" s="43">
        <v>7056</v>
      </c>
      <c r="V72" s="43">
        <v>0</v>
      </c>
      <c r="W72" s="1525">
        <v>554.6733747346907</v>
      </c>
    </row>
    <row r="73" spans="1:24" s="4" customFormat="1" ht="15.75" customHeight="1" x14ac:dyDescent="0.15">
      <c r="A73" s="35"/>
      <c r="B73" s="190" t="s">
        <v>83</v>
      </c>
      <c r="C73" s="221" t="s">
        <v>36</v>
      </c>
      <c r="D73" s="1502">
        <v>154507</v>
      </c>
      <c r="E73" s="1502">
        <v>35</v>
      </c>
      <c r="F73" s="1502">
        <v>4566</v>
      </c>
      <c r="G73" s="1502">
        <v>685</v>
      </c>
      <c r="H73" s="1502">
        <v>127</v>
      </c>
      <c r="I73" s="1502" t="s">
        <v>1461</v>
      </c>
      <c r="J73" s="1502" t="s">
        <v>1461</v>
      </c>
      <c r="K73" s="1502">
        <v>0</v>
      </c>
      <c r="L73" s="1502">
        <v>5378</v>
      </c>
      <c r="M73" s="1502">
        <v>0</v>
      </c>
      <c r="N73" s="1526">
        <v>486.16886638944135</v>
      </c>
      <c r="O73" s="1502">
        <v>4642</v>
      </c>
      <c r="P73" s="1502">
        <v>679</v>
      </c>
      <c r="Q73" s="1502">
        <v>119</v>
      </c>
      <c r="R73" s="1502" t="s">
        <v>1461</v>
      </c>
      <c r="S73" s="1502" t="s">
        <v>1461</v>
      </c>
      <c r="T73" s="1502">
        <v>0</v>
      </c>
      <c r="U73" s="1502">
        <v>5440</v>
      </c>
      <c r="V73" s="1502">
        <v>0</v>
      </c>
      <c r="W73" s="1523">
        <v>487.93613777020363</v>
      </c>
    </row>
    <row r="74" spans="1:24" s="4" customFormat="1" ht="15.75" customHeight="1" x14ac:dyDescent="0.15">
      <c r="A74" s="35"/>
      <c r="B74" s="216" t="s">
        <v>84</v>
      </c>
      <c r="C74" s="38" t="s">
        <v>260</v>
      </c>
      <c r="D74" s="43">
        <v>125613</v>
      </c>
      <c r="E74" s="43">
        <v>143</v>
      </c>
      <c r="F74" s="43">
        <v>3000</v>
      </c>
      <c r="G74" s="43">
        <v>1840</v>
      </c>
      <c r="H74" s="43">
        <v>0</v>
      </c>
      <c r="I74" s="43" t="s">
        <v>1461</v>
      </c>
      <c r="J74" s="43" t="s">
        <v>1461</v>
      </c>
      <c r="K74" s="43">
        <v>0</v>
      </c>
      <c r="L74" s="43">
        <v>4840</v>
      </c>
      <c r="M74" s="43">
        <v>0</v>
      </c>
      <c r="N74" s="1527">
        <v>353.3362534676595</v>
      </c>
      <c r="O74" s="43">
        <v>3000</v>
      </c>
      <c r="P74" s="43">
        <v>1840</v>
      </c>
      <c r="Q74" s="43">
        <v>0</v>
      </c>
      <c r="R74" s="43" t="s">
        <v>1461</v>
      </c>
      <c r="S74" s="43" t="s">
        <v>1461</v>
      </c>
      <c r="T74" s="43">
        <v>0</v>
      </c>
      <c r="U74" s="43">
        <v>4840</v>
      </c>
      <c r="V74" s="43">
        <v>0</v>
      </c>
      <c r="W74" s="1525">
        <v>347.30195177956369</v>
      </c>
    </row>
    <row r="75" spans="1:24" s="4" customFormat="1" ht="15.75" customHeight="1" x14ac:dyDescent="0.15">
      <c r="A75" s="35"/>
      <c r="B75" s="222" t="s">
        <v>85</v>
      </c>
      <c r="C75" s="3" t="s">
        <v>263</v>
      </c>
      <c r="D75" s="23">
        <v>138837</v>
      </c>
      <c r="E75" s="23">
        <v>55</v>
      </c>
      <c r="F75" s="23">
        <v>5000</v>
      </c>
      <c r="G75" s="23">
        <v>927</v>
      </c>
      <c r="H75" s="23" t="s">
        <v>117</v>
      </c>
      <c r="I75" s="23" t="s">
        <v>1461</v>
      </c>
      <c r="J75" s="23" t="s">
        <v>1461</v>
      </c>
      <c r="K75" s="23">
        <v>522</v>
      </c>
      <c r="L75" s="23">
        <v>6449</v>
      </c>
      <c r="M75" s="23">
        <v>0</v>
      </c>
      <c r="N75" s="1526">
        <v>511.41950832672484</v>
      </c>
      <c r="O75" s="23">
        <v>4900</v>
      </c>
      <c r="P75" s="23">
        <v>926</v>
      </c>
      <c r="Q75" s="23">
        <v>100</v>
      </c>
      <c r="R75" s="23" t="s">
        <v>1461</v>
      </c>
      <c r="S75" s="23" t="s">
        <v>1461</v>
      </c>
      <c r="T75" s="23">
        <v>481</v>
      </c>
      <c r="U75" s="23">
        <v>6407</v>
      </c>
      <c r="V75" s="23">
        <v>0</v>
      </c>
      <c r="W75" s="1523">
        <v>502.9437161472643</v>
      </c>
      <c r="X75" s="40"/>
    </row>
    <row r="76" spans="1:24" s="4" customFormat="1" ht="15.75" customHeight="1" x14ac:dyDescent="0.15">
      <c r="A76" s="35"/>
      <c r="B76" s="216" t="s">
        <v>86</v>
      </c>
      <c r="C76" s="38" t="s">
        <v>261</v>
      </c>
      <c r="D76" s="43">
        <v>75435</v>
      </c>
      <c r="E76" s="43">
        <v>63</v>
      </c>
      <c r="F76" s="43">
        <v>3300</v>
      </c>
      <c r="G76" s="43">
        <v>898</v>
      </c>
      <c r="H76" s="43">
        <v>330</v>
      </c>
      <c r="I76" s="43" t="s">
        <v>1461</v>
      </c>
      <c r="J76" s="43" t="s">
        <v>1461</v>
      </c>
      <c r="K76" s="43">
        <v>692</v>
      </c>
      <c r="L76" s="43">
        <v>5220</v>
      </c>
      <c r="M76" s="43">
        <v>146</v>
      </c>
      <c r="N76" s="1527">
        <v>488.66223476914672</v>
      </c>
      <c r="O76" s="43">
        <v>4269</v>
      </c>
      <c r="P76" s="43">
        <v>719</v>
      </c>
      <c r="Q76" s="43">
        <v>194</v>
      </c>
      <c r="R76" s="43" t="s">
        <v>1461</v>
      </c>
      <c r="S76" s="43" t="s">
        <v>1461</v>
      </c>
      <c r="T76" s="43">
        <v>813</v>
      </c>
      <c r="U76" s="43">
        <v>5995</v>
      </c>
      <c r="V76" s="43">
        <v>19</v>
      </c>
      <c r="W76" s="1525">
        <v>541.41159524666909</v>
      </c>
      <c r="X76" s="40"/>
    </row>
    <row r="77" spans="1:24" s="4" customFormat="1" ht="15.75" customHeight="1" x14ac:dyDescent="0.15">
      <c r="A77" s="35"/>
      <c r="B77" s="222" t="s">
        <v>87</v>
      </c>
      <c r="C77" s="3" t="s">
        <v>300</v>
      </c>
      <c r="D77" s="23">
        <v>95858</v>
      </c>
      <c r="E77" s="23">
        <v>49</v>
      </c>
      <c r="F77" s="23">
        <v>2700</v>
      </c>
      <c r="G77" s="23">
        <v>774</v>
      </c>
      <c r="H77" s="23">
        <v>200</v>
      </c>
      <c r="I77" s="23" t="s">
        <v>1461</v>
      </c>
      <c r="J77" s="23" t="s">
        <v>1461</v>
      </c>
      <c r="K77" s="23">
        <v>0</v>
      </c>
      <c r="L77" s="23">
        <v>3674</v>
      </c>
      <c r="M77" s="23">
        <v>0</v>
      </c>
      <c r="N77" s="1526">
        <v>636.96255201109568</v>
      </c>
      <c r="O77" s="23">
        <v>2724</v>
      </c>
      <c r="P77" s="23">
        <v>774</v>
      </c>
      <c r="Q77" s="23">
        <v>176</v>
      </c>
      <c r="R77" s="23" t="s">
        <v>1461</v>
      </c>
      <c r="S77" s="23" t="s">
        <v>1461</v>
      </c>
      <c r="T77" s="23">
        <v>0</v>
      </c>
      <c r="U77" s="23">
        <v>3674</v>
      </c>
      <c r="V77" s="23">
        <v>0</v>
      </c>
      <c r="W77" s="1523">
        <v>630.4049416609472</v>
      </c>
    </row>
    <row r="78" spans="1:24" s="4" customFormat="1" ht="15.75" customHeight="1" x14ac:dyDescent="0.15">
      <c r="A78" s="35"/>
      <c r="B78" s="216" t="s">
        <v>590</v>
      </c>
      <c r="C78" s="549" t="s">
        <v>583</v>
      </c>
      <c r="D78" s="554">
        <v>43107</v>
      </c>
      <c r="E78" s="554">
        <v>27</v>
      </c>
      <c r="F78" s="554">
        <v>2555</v>
      </c>
      <c r="G78" s="43">
        <v>363</v>
      </c>
      <c r="H78" s="43">
        <v>180</v>
      </c>
      <c r="I78" s="43" t="s">
        <v>1461</v>
      </c>
      <c r="J78" s="43">
        <v>700</v>
      </c>
      <c r="K78" s="43">
        <v>0</v>
      </c>
      <c r="L78" s="525">
        <v>3798</v>
      </c>
      <c r="M78" s="43">
        <v>0</v>
      </c>
      <c r="N78" s="1527">
        <v>2722.5806451612902</v>
      </c>
      <c r="O78" s="554">
        <v>2720</v>
      </c>
      <c r="P78" s="554">
        <v>363</v>
      </c>
      <c r="Q78" s="554">
        <v>150</v>
      </c>
      <c r="R78" s="554" t="s">
        <v>1461</v>
      </c>
      <c r="S78" s="554">
        <v>560</v>
      </c>
      <c r="T78" s="554">
        <v>0</v>
      </c>
      <c r="U78" s="554">
        <v>3793</v>
      </c>
      <c r="V78" s="554">
        <v>0</v>
      </c>
      <c r="W78" s="1534">
        <v>2673.0091613812542</v>
      </c>
    </row>
    <row r="79" spans="1:24" s="4" customFormat="1" ht="15.75" customHeight="1" x14ac:dyDescent="0.15">
      <c r="A79" s="35"/>
      <c r="B79" s="222" t="s">
        <v>88</v>
      </c>
      <c r="C79" s="3" t="s">
        <v>254</v>
      </c>
      <c r="D79" s="23">
        <v>87896</v>
      </c>
      <c r="E79" s="23">
        <v>50</v>
      </c>
      <c r="F79" s="23">
        <v>1354</v>
      </c>
      <c r="G79" s="23">
        <v>789</v>
      </c>
      <c r="H79" s="23">
        <v>207</v>
      </c>
      <c r="I79" s="23" t="s">
        <v>1461</v>
      </c>
      <c r="J79" s="23" t="s">
        <v>1461</v>
      </c>
      <c r="K79" s="23">
        <v>0</v>
      </c>
      <c r="L79" s="23">
        <v>2350</v>
      </c>
      <c r="M79" s="23">
        <v>0</v>
      </c>
      <c r="N79" s="1526">
        <v>510.31487513572205</v>
      </c>
      <c r="O79" s="23">
        <v>816</v>
      </c>
      <c r="P79" s="23">
        <v>836</v>
      </c>
      <c r="Q79" s="23">
        <v>364</v>
      </c>
      <c r="R79" s="23" t="s">
        <v>1461</v>
      </c>
      <c r="S79" s="23" t="s">
        <v>1461</v>
      </c>
      <c r="T79" s="23">
        <v>0</v>
      </c>
      <c r="U79" s="23">
        <v>2016</v>
      </c>
      <c r="V79" s="23">
        <v>1000</v>
      </c>
      <c r="W79" s="1523">
        <v>643.2075069311154</v>
      </c>
    </row>
    <row r="80" spans="1:24" s="4" customFormat="1" ht="15.75" customHeight="1" x14ac:dyDescent="0.15">
      <c r="A80" s="35"/>
      <c r="B80" s="1950" t="s">
        <v>89</v>
      </c>
      <c r="C80" s="520" t="s">
        <v>78</v>
      </c>
      <c r="D80" s="521">
        <v>27649</v>
      </c>
      <c r="E80" s="521">
        <v>23</v>
      </c>
      <c r="F80" s="521">
        <v>1800</v>
      </c>
      <c r="G80" s="521">
        <v>371</v>
      </c>
      <c r="H80" s="521">
        <v>200</v>
      </c>
      <c r="I80" s="2063" t="s">
        <v>1461</v>
      </c>
      <c r="J80" s="2063" t="s">
        <v>1461</v>
      </c>
      <c r="K80" s="521">
        <v>0</v>
      </c>
      <c r="L80" s="1535">
        <v>2371</v>
      </c>
      <c r="M80" s="521">
        <v>0</v>
      </c>
      <c r="N80" s="2057"/>
      <c r="O80" s="521">
        <v>1116</v>
      </c>
      <c r="P80" s="521">
        <v>241</v>
      </c>
      <c r="Q80" s="521">
        <v>388</v>
      </c>
      <c r="R80" s="2063" t="s">
        <v>1461</v>
      </c>
      <c r="S80" s="2063" t="s">
        <v>1461</v>
      </c>
      <c r="T80" s="521">
        <v>0</v>
      </c>
      <c r="U80" s="1535">
        <v>1745</v>
      </c>
      <c r="V80" s="521">
        <v>0</v>
      </c>
      <c r="W80" s="2042"/>
    </row>
    <row r="81" spans="1:24" s="4" customFormat="1" ht="15.75" customHeight="1" x14ac:dyDescent="0.15">
      <c r="A81" s="35"/>
      <c r="B81" s="1951"/>
      <c r="C81" s="484" t="s">
        <v>302</v>
      </c>
      <c r="D81" s="522">
        <v>49668</v>
      </c>
      <c r="E81" s="522">
        <v>23</v>
      </c>
      <c r="F81" s="522">
        <v>1540</v>
      </c>
      <c r="G81" s="522">
        <v>464</v>
      </c>
      <c r="H81" s="522">
        <v>460</v>
      </c>
      <c r="I81" s="2064"/>
      <c r="J81" s="2064"/>
      <c r="K81" s="522">
        <v>0</v>
      </c>
      <c r="L81" s="522">
        <v>2464</v>
      </c>
      <c r="M81" s="522">
        <v>0</v>
      </c>
      <c r="N81" s="2058"/>
      <c r="O81" s="522">
        <v>1349</v>
      </c>
      <c r="P81" s="522">
        <v>322</v>
      </c>
      <c r="Q81" s="522">
        <v>416</v>
      </c>
      <c r="R81" s="2064"/>
      <c r="S81" s="2064"/>
      <c r="T81" s="522">
        <v>0</v>
      </c>
      <c r="U81" s="522">
        <v>2087</v>
      </c>
      <c r="V81" s="522">
        <v>0</v>
      </c>
      <c r="W81" s="2043"/>
    </row>
    <row r="82" spans="1:24" s="4" customFormat="1" ht="15.75" customHeight="1" x14ac:dyDescent="0.15">
      <c r="A82" s="35"/>
      <c r="B82" s="1951"/>
      <c r="C82" s="523" t="s">
        <v>255</v>
      </c>
      <c r="D82" s="524">
        <v>55969</v>
      </c>
      <c r="E82" s="524">
        <v>24</v>
      </c>
      <c r="F82" s="524">
        <v>1600</v>
      </c>
      <c r="G82" s="524">
        <v>429</v>
      </c>
      <c r="H82" s="524">
        <v>400</v>
      </c>
      <c r="I82" s="2065"/>
      <c r="J82" s="2065"/>
      <c r="K82" s="524">
        <v>0</v>
      </c>
      <c r="L82" s="524">
        <v>2429</v>
      </c>
      <c r="M82" s="524">
        <v>0</v>
      </c>
      <c r="N82" s="2059"/>
      <c r="O82" s="524">
        <v>1847</v>
      </c>
      <c r="P82" s="524">
        <v>307</v>
      </c>
      <c r="Q82" s="524">
        <v>442</v>
      </c>
      <c r="R82" s="2065"/>
      <c r="S82" s="2065"/>
      <c r="T82" s="524">
        <v>0</v>
      </c>
      <c r="U82" s="524">
        <v>2596</v>
      </c>
      <c r="V82" s="524">
        <v>0</v>
      </c>
      <c r="W82" s="2044"/>
    </row>
    <row r="83" spans="1:24" s="4" customFormat="1" ht="15.75" customHeight="1" x14ac:dyDescent="0.15">
      <c r="B83" s="1952"/>
      <c r="C83" s="494" t="s">
        <v>251</v>
      </c>
      <c r="D83" s="525">
        <v>133286</v>
      </c>
      <c r="E83" s="525">
        <f>SUM(E80:E82)</f>
        <v>70</v>
      </c>
      <c r="F83" s="525">
        <v>4940</v>
      </c>
      <c r="G83" s="525">
        <v>1264</v>
      </c>
      <c r="H83" s="525">
        <v>1060</v>
      </c>
      <c r="I83" s="525" t="s">
        <v>1461</v>
      </c>
      <c r="J83" s="525" t="s">
        <v>1461</v>
      </c>
      <c r="K83" s="525">
        <v>0</v>
      </c>
      <c r="L83" s="525">
        <v>7264</v>
      </c>
      <c r="M83" s="525">
        <v>0</v>
      </c>
      <c r="N83" s="1527">
        <v>537.55642714423152</v>
      </c>
      <c r="O83" s="525">
        <v>4312</v>
      </c>
      <c r="P83" s="525">
        <v>870</v>
      </c>
      <c r="Q83" s="525">
        <v>1246</v>
      </c>
      <c r="R83" s="525" t="s">
        <v>1461</v>
      </c>
      <c r="S83" s="525" t="s">
        <v>1461</v>
      </c>
      <c r="T83" s="525">
        <v>0</v>
      </c>
      <c r="U83" s="525">
        <v>6428</v>
      </c>
      <c r="V83" s="525">
        <v>0</v>
      </c>
      <c r="W83" s="1536">
        <v>467.01540249927348</v>
      </c>
    </row>
    <row r="84" spans="1:24" s="4" customFormat="1" ht="15.75" customHeight="1" x14ac:dyDescent="0.15">
      <c r="B84" s="2049" t="s">
        <v>123</v>
      </c>
      <c r="C84" s="504" t="s">
        <v>186</v>
      </c>
      <c r="D84" s="215">
        <v>34507</v>
      </c>
      <c r="E84" s="215">
        <v>16</v>
      </c>
      <c r="F84" s="215">
        <v>3300</v>
      </c>
      <c r="G84" s="215">
        <v>454</v>
      </c>
      <c r="H84" s="215">
        <v>0</v>
      </c>
      <c r="I84" s="2061" t="s">
        <v>1461</v>
      </c>
      <c r="J84" s="2061" t="s">
        <v>1461</v>
      </c>
      <c r="K84" s="215">
        <v>70</v>
      </c>
      <c r="L84" s="215">
        <v>3824</v>
      </c>
      <c r="M84" s="215">
        <v>0</v>
      </c>
      <c r="N84" s="2055"/>
      <c r="O84" s="215">
        <v>3304</v>
      </c>
      <c r="P84" s="215">
        <v>462</v>
      </c>
      <c r="Q84" s="215">
        <v>0</v>
      </c>
      <c r="R84" s="2061" t="s">
        <v>1461</v>
      </c>
      <c r="S84" s="2061" t="s">
        <v>1461</v>
      </c>
      <c r="T84" s="215">
        <v>69</v>
      </c>
      <c r="U84" s="215">
        <v>3835</v>
      </c>
      <c r="V84" s="215">
        <v>0</v>
      </c>
      <c r="W84" s="2015"/>
    </row>
    <row r="85" spans="1:24" s="4" customFormat="1" ht="15.75" customHeight="1" x14ac:dyDescent="0.15">
      <c r="B85" s="2050"/>
      <c r="C85" s="528" t="s">
        <v>187</v>
      </c>
      <c r="D85" s="1501">
        <v>25508</v>
      </c>
      <c r="E85" s="1501">
        <v>14</v>
      </c>
      <c r="F85" s="1501" t="s">
        <v>636</v>
      </c>
      <c r="G85" s="1501" t="s">
        <v>636</v>
      </c>
      <c r="H85" s="1501" t="s">
        <v>636</v>
      </c>
      <c r="I85" s="2020"/>
      <c r="J85" s="2020"/>
      <c r="K85" s="1501" t="s">
        <v>636</v>
      </c>
      <c r="L85" s="215" t="s">
        <v>636</v>
      </c>
      <c r="M85" s="1501" t="s">
        <v>636</v>
      </c>
      <c r="N85" s="2056"/>
      <c r="O85" s="1501" t="s">
        <v>636</v>
      </c>
      <c r="P85" s="1501" t="s">
        <v>636</v>
      </c>
      <c r="Q85" s="1501" t="s">
        <v>636</v>
      </c>
      <c r="R85" s="2020"/>
      <c r="S85" s="2020"/>
      <c r="T85" s="1501" t="s">
        <v>636</v>
      </c>
      <c r="U85" s="215" t="s">
        <v>636</v>
      </c>
      <c r="V85" s="215" t="s">
        <v>636</v>
      </c>
      <c r="W85" s="2017"/>
    </row>
    <row r="86" spans="1:24" s="4" customFormat="1" ht="15.75" customHeight="1" x14ac:dyDescent="0.15">
      <c r="B86" s="2051"/>
      <c r="C86" s="356" t="s">
        <v>251</v>
      </c>
      <c r="D86" s="23">
        <v>60015</v>
      </c>
      <c r="E86" s="23">
        <v>30</v>
      </c>
      <c r="F86" s="23">
        <v>3300</v>
      </c>
      <c r="G86" s="23">
        <v>454</v>
      </c>
      <c r="H86" s="23">
        <v>0</v>
      </c>
      <c r="I86" s="23" t="s">
        <v>1461</v>
      </c>
      <c r="J86" s="23" t="s">
        <v>1461</v>
      </c>
      <c r="K86" s="23">
        <v>70</v>
      </c>
      <c r="L86" s="23">
        <v>3824</v>
      </c>
      <c r="M86" s="23">
        <v>0</v>
      </c>
      <c r="N86" s="1526">
        <v>358.05243445692884</v>
      </c>
      <c r="O86" s="23">
        <v>3304</v>
      </c>
      <c r="P86" s="23">
        <v>462</v>
      </c>
      <c r="Q86" s="23">
        <v>0</v>
      </c>
      <c r="R86" s="23" t="s">
        <v>1461</v>
      </c>
      <c r="S86" s="23" t="s">
        <v>1461</v>
      </c>
      <c r="T86" s="23">
        <v>69</v>
      </c>
      <c r="U86" s="23">
        <v>3835</v>
      </c>
      <c r="V86" s="23">
        <v>0</v>
      </c>
      <c r="W86" s="1523">
        <v>350.99762035511623</v>
      </c>
    </row>
    <row r="87" spans="1:24" s="4" customFormat="1" ht="15.75" customHeight="1" x14ac:dyDescent="0.15">
      <c r="B87" s="2047" t="s">
        <v>591</v>
      </c>
      <c r="C87" s="2048"/>
      <c r="D87" s="525">
        <v>7409331</v>
      </c>
      <c r="E87" s="525">
        <f>SUM(E4:E86)-E86-E83-E71-E68-E64-E57-E49-E44-E40-E36-E31-E25-E20-E13</f>
        <v>4086</v>
      </c>
      <c r="F87" s="525">
        <v>337788</v>
      </c>
      <c r="G87" s="525">
        <v>55946</v>
      </c>
      <c r="H87" s="525">
        <v>19359</v>
      </c>
      <c r="I87" s="525">
        <v>21625</v>
      </c>
      <c r="J87" s="525">
        <v>7345</v>
      </c>
      <c r="K87" s="525">
        <v>5809</v>
      </c>
      <c r="L87" s="525">
        <v>447872</v>
      </c>
      <c r="M87" s="525">
        <v>4024</v>
      </c>
      <c r="N87" s="1527">
        <v>240.57406089308654</v>
      </c>
      <c r="O87" s="525">
        <v>337409</v>
      </c>
      <c r="P87" s="525">
        <v>55008</v>
      </c>
      <c r="Q87" s="525">
        <v>21297</v>
      </c>
      <c r="R87" s="525">
        <v>22074</v>
      </c>
      <c r="S87" s="525">
        <v>6310</v>
      </c>
      <c r="T87" s="525">
        <v>10077</v>
      </c>
      <c r="U87" s="525">
        <v>452175</v>
      </c>
      <c r="V87" s="525">
        <v>161617</v>
      </c>
      <c r="W87" s="1536">
        <v>324.24950949887</v>
      </c>
    </row>
    <row r="88" spans="1:24" s="4" customFormat="1" ht="15.75" customHeight="1" x14ac:dyDescent="0.15">
      <c r="B88" s="1957" t="s">
        <v>594</v>
      </c>
      <c r="C88" s="1958"/>
      <c r="D88" s="23">
        <v>8973807</v>
      </c>
      <c r="E88" s="23">
        <f>E87+E3</f>
        <v>4518</v>
      </c>
      <c r="F88" s="23">
        <v>401153</v>
      </c>
      <c r="G88" s="23">
        <v>66827</v>
      </c>
      <c r="H88" s="23">
        <v>20113</v>
      </c>
      <c r="I88" s="23">
        <v>21625</v>
      </c>
      <c r="J88" s="23">
        <v>7345</v>
      </c>
      <c r="K88" s="23">
        <v>10125</v>
      </c>
      <c r="L88" s="23">
        <v>527188</v>
      </c>
      <c r="M88" s="23">
        <v>4024</v>
      </c>
      <c r="N88" s="1526">
        <v>282.66783023285512</v>
      </c>
      <c r="O88" s="23">
        <f>O87+O3</f>
        <v>429523</v>
      </c>
      <c r="P88" s="23">
        <f t="shared" ref="P88:R88" si="0">P87+P3</f>
        <v>64799</v>
      </c>
      <c r="Q88" s="23">
        <f t="shared" si="0"/>
        <v>25083</v>
      </c>
      <c r="R88" s="23">
        <f t="shared" si="0"/>
        <v>22074</v>
      </c>
      <c r="S88" s="23">
        <f>S87+S3</f>
        <v>6310</v>
      </c>
      <c r="T88" s="23">
        <f t="shared" ref="T88:V88" si="1">T87+T3</f>
        <v>14159</v>
      </c>
      <c r="U88" s="23">
        <f t="shared" si="1"/>
        <v>561948</v>
      </c>
      <c r="V88" s="23">
        <f t="shared" si="1"/>
        <v>161617</v>
      </c>
      <c r="W88" s="1523">
        <v>382.05551161</v>
      </c>
    </row>
    <row r="89" spans="1:24" s="4" customFormat="1" ht="15.75" customHeight="1" x14ac:dyDescent="0.15">
      <c r="A89" s="35"/>
      <c r="B89" s="473" t="s">
        <v>58</v>
      </c>
      <c r="C89" s="474" t="s">
        <v>31</v>
      </c>
      <c r="D89" s="525">
        <v>186441</v>
      </c>
      <c r="E89" s="525">
        <v>67</v>
      </c>
      <c r="F89" s="525">
        <v>986</v>
      </c>
      <c r="G89" s="525">
        <v>720</v>
      </c>
      <c r="H89" s="525">
        <v>10</v>
      </c>
      <c r="I89" s="525" t="s">
        <v>1461</v>
      </c>
      <c r="J89" s="525" t="s">
        <v>1461</v>
      </c>
      <c r="K89" s="525">
        <v>2</v>
      </c>
      <c r="L89" s="525">
        <v>1718</v>
      </c>
      <c r="M89" s="525">
        <v>0</v>
      </c>
      <c r="N89" s="526"/>
      <c r="O89" s="525">
        <v>1747</v>
      </c>
      <c r="P89" s="525">
        <v>1356</v>
      </c>
      <c r="Q89" s="525">
        <v>10</v>
      </c>
      <c r="R89" s="525" t="s">
        <v>1461</v>
      </c>
      <c r="S89" s="525" t="s">
        <v>1461</v>
      </c>
      <c r="T89" s="525">
        <v>5</v>
      </c>
      <c r="U89" s="525">
        <v>3118</v>
      </c>
      <c r="V89" s="525">
        <v>0</v>
      </c>
      <c r="W89" s="527"/>
    </row>
    <row r="90" spans="1:24" s="4" customFormat="1" ht="15.75" customHeight="1" thickBot="1" x14ac:dyDescent="0.2">
      <c r="A90" s="37"/>
      <c r="B90" s="530" t="s">
        <v>58</v>
      </c>
      <c r="C90" s="518" t="s">
        <v>32</v>
      </c>
      <c r="D90" s="531">
        <v>20809</v>
      </c>
      <c r="E90" s="531">
        <v>0</v>
      </c>
      <c r="F90" s="531">
        <v>0</v>
      </c>
      <c r="G90" s="531">
        <v>0</v>
      </c>
      <c r="H90" s="531">
        <v>0</v>
      </c>
      <c r="I90" s="531" t="s">
        <v>1461</v>
      </c>
      <c r="J90" s="531" t="s">
        <v>1461</v>
      </c>
      <c r="K90" s="531">
        <v>0</v>
      </c>
      <c r="L90" s="531">
        <v>0</v>
      </c>
      <c r="M90" s="531">
        <v>0</v>
      </c>
      <c r="N90" s="532"/>
      <c r="O90" s="531">
        <v>18</v>
      </c>
      <c r="P90" s="531">
        <v>113</v>
      </c>
      <c r="Q90" s="531">
        <v>0</v>
      </c>
      <c r="R90" s="531" t="s">
        <v>1461</v>
      </c>
      <c r="S90" s="531" t="s">
        <v>1461</v>
      </c>
      <c r="T90" s="531">
        <v>0</v>
      </c>
      <c r="U90" s="531">
        <v>131</v>
      </c>
      <c r="V90" s="531">
        <v>0</v>
      </c>
      <c r="W90" s="533"/>
    </row>
    <row r="91" spans="1:24" ht="15.75" customHeight="1" x14ac:dyDescent="0.15">
      <c r="A91" s="19"/>
      <c r="B91" s="56" t="s">
        <v>961</v>
      </c>
      <c r="D91" s="7"/>
      <c r="F91" s="57"/>
      <c r="G91" s="57"/>
      <c r="H91" s="57"/>
      <c r="I91" s="57"/>
      <c r="J91" s="57"/>
      <c r="K91" s="57"/>
      <c r="L91" s="57"/>
      <c r="M91" s="57"/>
      <c r="N91" s="57"/>
      <c r="O91" s="57"/>
      <c r="P91" s="57"/>
      <c r="Q91" s="57"/>
      <c r="R91" s="57"/>
      <c r="S91" s="57"/>
      <c r="T91" s="57"/>
      <c r="U91" s="57"/>
      <c r="V91" s="57"/>
      <c r="W91" s="57"/>
    </row>
    <row r="92" spans="1:24" ht="12" customHeight="1" x14ac:dyDescent="0.15">
      <c r="B92" s="56" t="s">
        <v>99</v>
      </c>
      <c r="C92" s="61"/>
      <c r="D92" s="56"/>
      <c r="F92" s="57"/>
      <c r="G92" s="57"/>
      <c r="H92" s="56"/>
      <c r="I92" s="57"/>
      <c r="J92" s="57"/>
      <c r="K92" s="57"/>
      <c r="L92" s="321"/>
      <c r="M92" s="62"/>
      <c r="N92" s="57"/>
      <c r="O92" s="57"/>
      <c r="P92" s="57"/>
      <c r="Q92" s="57"/>
      <c r="R92" s="57"/>
      <c r="S92" s="57"/>
      <c r="T92" s="57"/>
      <c r="U92" s="57"/>
      <c r="V92" s="57"/>
      <c r="W92" s="57"/>
      <c r="X92" s="19"/>
    </row>
    <row r="93" spans="1:24" x14ac:dyDescent="0.15">
      <c r="B93" s="7"/>
      <c r="C93" s="61"/>
      <c r="D93" s="63"/>
      <c r="E93" s="64"/>
      <c r="F93" s="64"/>
      <c r="G93" s="64"/>
      <c r="H93" s="64"/>
      <c r="I93" s="64"/>
      <c r="J93" s="64"/>
      <c r="K93" s="64"/>
      <c r="L93" s="64"/>
      <c r="M93" s="64"/>
      <c r="N93" s="64"/>
      <c r="O93" s="64"/>
      <c r="P93" s="64"/>
      <c r="Q93" s="64"/>
      <c r="R93" s="64"/>
      <c r="S93" s="64"/>
      <c r="T93" s="64"/>
      <c r="U93" s="64"/>
      <c r="V93" s="64"/>
      <c r="X93" s="19"/>
    </row>
    <row r="94" spans="1:24" x14ac:dyDescent="0.15">
      <c r="B94" s="56"/>
      <c r="D94" s="25"/>
      <c r="P94" s="631"/>
      <c r="Q94" s="631"/>
      <c r="R94" s="631"/>
      <c r="S94" s="631"/>
      <c r="T94" s="631"/>
      <c r="U94" s="631"/>
      <c r="V94" s="631"/>
      <c r="W94" s="631"/>
    </row>
    <row r="95" spans="1:24" x14ac:dyDescent="0.15">
      <c r="D95" s="25"/>
      <c r="N95" s="64"/>
      <c r="W95" s="64"/>
    </row>
    <row r="96" spans="1:24" x14ac:dyDescent="0.15">
      <c r="P96" s="631"/>
      <c r="Q96" s="631"/>
      <c r="R96" s="631"/>
      <c r="S96" s="631"/>
      <c r="T96" s="631"/>
      <c r="U96" s="631"/>
      <c r="V96" s="631"/>
      <c r="W96" s="631"/>
    </row>
  </sheetData>
  <mergeCells count="192">
    <mergeCell ref="J69:J70"/>
    <mergeCell ref="I69:I70"/>
    <mergeCell ref="R69:R70"/>
    <mergeCell ref="S69:S70"/>
    <mergeCell ref="S80:S82"/>
    <mergeCell ref="S84:S85"/>
    <mergeCell ref="J80:J82"/>
    <mergeCell ref="J84:J85"/>
    <mergeCell ref="R80:R82"/>
    <mergeCell ref="R84:R85"/>
    <mergeCell ref="I80:I82"/>
    <mergeCell ref="I84:I85"/>
    <mergeCell ref="F59:F63"/>
    <mergeCell ref="R58:R60"/>
    <mergeCell ref="R62:R63"/>
    <mergeCell ref="S62:S63"/>
    <mergeCell ref="O59:O63"/>
    <mergeCell ref="J65:J67"/>
    <mergeCell ref="I65:I67"/>
    <mergeCell ref="R65:R67"/>
    <mergeCell ref="S65:S67"/>
    <mergeCell ref="V42:V43"/>
    <mergeCell ref="U42:U43"/>
    <mergeCell ref="T42:T43"/>
    <mergeCell ref="R42:R43"/>
    <mergeCell ref="Q42:Q43"/>
    <mergeCell ref="P42:P43"/>
    <mergeCell ref="O42:O43"/>
    <mergeCell ref="M42:M43"/>
    <mergeCell ref="L42:L43"/>
    <mergeCell ref="J50:J56"/>
    <mergeCell ref="J62:J63"/>
    <mergeCell ref="I62:I63"/>
    <mergeCell ref="I58:I60"/>
    <mergeCell ref="S21:S24"/>
    <mergeCell ref="S37:S39"/>
    <mergeCell ref="S41:S43"/>
    <mergeCell ref="H42:H43"/>
    <mergeCell ref="G42:G43"/>
    <mergeCell ref="I45:I48"/>
    <mergeCell ref="R45:R48"/>
    <mergeCell ref="S45:S48"/>
    <mergeCell ref="S50:S56"/>
    <mergeCell ref="M51:M56"/>
    <mergeCell ref="I51:I56"/>
    <mergeCell ref="R51:R56"/>
    <mergeCell ref="G38:G39"/>
    <mergeCell ref="L46:L48"/>
    <mergeCell ref="M46:M48"/>
    <mergeCell ref="G46:G48"/>
    <mergeCell ref="S29:S30"/>
    <mergeCell ref="K42:K43"/>
    <mergeCell ref="I42:I43"/>
    <mergeCell ref="B28:B31"/>
    <mergeCell ref="H46:H48"/>
    <mergeCell ref="F29:F30"/>
    <mergeCell ref="G29:G30"/>
    <mergeCell ref="H29:H30"/>
    <mergeCell ref="I29:I30"/>
    <mergeCell ref="J29:J30"/>
    <mergeCell ref="K29:K30"/>
    <mergeCell ref="J21:J24"/>
    <mergeCell ref="J37:J39"/>
    <mergeCell ref="J41:J43"/>
    <mergeCell ref="J45:J48"/>
    <mergeCell ref="F42:F43"/>
    <mergeCell ref="K22:K24"/>
    <mergeCell ref="W84:W85"/>
    <mergeCell ref="N84:N85"/>
    <mergeCell ref="W50:W56"/>
    <mergeCell ref="N69:N70"/>
    <mergeCell ref="K46:K48"/>
    <mergeCell ref="W69:W70"/>
    <mergeCell ref="N80:N82"/>
    <mergeCell ref="V46:V48"/>
    <mergeCell ref="O46:O48"/>
    <mergeCell ref="W65:W67"/>
    <mergeCell ref="N65:N67"/>
    <mergeCell ref="N50:N56"/>
    <mergeCell ref="U46:U48"/>
    <mergeCell ref="W45:W48"/>
    <mergeCell ref="N58:N63"/>
    <mergeCell ref="V51:V56"/>
    <mergeCell ref="W37:W39"/>
    <mergeCell ref="R38:R39"/>
    <mergeCell ref="T38:T39"/>
    <mergeCell ref="U38:U39"/>
    <mergeCell ref="V38:V39"/>
    <mergeCell ref="H38:H39"/>
    <mergeCell ref="I38:I39"/>
    <mergeCell ref="K38:K39"/>
    <mergeCell ref="L38:L39"/>
    <mergeCell ref="Q38:Q39"/>
    <mergeCell ref="P38:P39"/>
    <mergeCell ref="O38:O39"/>
    <mergeCell ref="M38:M39"/>
    <mergeCell ref="N37:N39"/>
    <mergeCell ref="W21:W24"/>
    <mergeCell ref="R29:R30"/>
    <mergeCell ref="N28:N30"/>
    <mergeCell ref="N21:N24"/>
    <mergeCell ref="W34:W35"/>
    <mergeCell ref="L29:L30"/>
    <mergeCell ref="O29:O30"/>
    <mergeCell ref="P29:P30"/>
    <mergeCell ref="N34:N35"/>
    <mergeCell ref="U29:U30"/>
    <mergeCell ref="T29:T30"/>
    <mergeCell ref="Q29:Q30"/>
    <mergeCell ref="V29:V30"/>
    <mergeCell ref="W28:W30"/>
    <mergeCell ref="M29:M30"/>
    <mergeCell ref="Q22:Q24"/>
    <mergeCell ref="P22:P24"/>
    <mergeCell ref="O22:O24"/>
    <mergeCell ref="L22:L24"/>
    <mergeCell ref="M22:M24"/>
    <mergeCell ref="V22:V24"/>
    <mergeCell ref="T22:T24"/>
    <mergeCell ref="U22:U24"/>
    <mergeCell ref="B88:C88"/>
    <mergeCell ref="N45:N48"/>
    <mergeCell ref="Q46:Q48"/>
    <mergeCell ref="W80:W82"/>
    <mergeCell ref="T46:T48"/>
    <mergeCell ref="P46:P48"/>
    <mergeCell ref="A1:A2"/>
    <mergeCell ref="B1:B2"/>
    <mergeCell ref="B87:C87"/>
    <mergeCell ref="F5:F12"/>
    <mergeCell ref="F38:F39"/>
    <mergeCell ref="F46:F48"/>
    <mergeCell ref="B65:B68"/>
    <mergeCell ref="B69:B71"/>
    <mergeCell ref="B80:B83"/>
    <mergeCell ref="B84:B86"/>
    <mergeCell ref="B50:B57"/>
    <mergeCell ref="B34:B36"/>
    <mergeCell ref="B37:B40"/>
    <mergeCell ref="B45:B49"/>
    <mergeCell ref="D1:E1"/>
    <mergeCell ref="O5:O12"/>
    <mergeCell ref="S5:S12"/>
    <mergeCell ref="O1:W1"/>
    <mergeCell ref="C1:C2"/>
    <mergeCell ref="F1:N1"/>
    <mergeCell ref="B58:B64"/>
    <mergeCell ref="G5:G12"/>
    <mergeCell ref="H5:H12"/>
    <mergeCell ref="I5:I12"/>
    <mergeCell ref="J5:J12"/>
    <mergeCell ref="F22:F24"/>
    <mergeCell ref="K5:K12"/>
    <mergeCell ref="L5:L12"/>
    <mergeCell ref="M5:M12"/>
    <mergeCell ref="N4:N12"/>
    <mergeCell ref="K15:K19"/>
    <mergeCell ref="L15:L19"/>
    <mergeCell ref="M15:M19"/>
    <mergeCell ref="N14:N19"/>
    <mergeCell ref="G22:G24"/>
    <mergeCell ref="H22:H24"/>
    <mergeCell ref="I22:I24"/>
    <mergeCell ref="B41:B44"/>
    <mergeCell ref="N41:N43"/>
    <mergeCell ref="B4:B13"/>
    <mergeCell ref="B14:B20"/>
    <mergeCell ref="B21:B25"/>
    <mergeCell ref="W41:W43"/>
    <mergeCell ref="W58:W63"/>
    <mergeCell ref="F15:F19"/>
    <mergeCell ref="G15:G19"/>
    <mergeCell ref="H15:H19"/>
    <mergeCell ref="I15:I19"/>
    <mergeCell ref="J15:J19"/>
    <mergeCell ref="P5:P12"/>
    <mergeCell ref="O15:O19"/>
    <mergeCell ref="P15:P19"/>
    <mergeCell ref="W4:W12"/>
    <mergeCell ref="T5:T12"/>
    <mergeCell ref="U5:U12"/>
    <mergeCell ref="V5:V12"/>
    <mergeCell ref="Q5:Q12"/>
    <mergeCell ref="R5:R12"/>
    <mergeCell ref="V15:V19"/>
    <mergeCell ref="R15:R19"/>
    <mergeCell ref="S15:S19"/>
    <mergeCell ref="T15:T19"/>
    <mergeCell ref="U15:U19"/>
    <mergeCell ref="W14:W19"/>
    <mergeCell ref="Q15:Q19"/>
    <mergeCell ref="R22:R24"/>
  </mergeCells>
  <phoneticPr fontId="2"/>
  <printOptions horizontalCentered="1" verticalCentered="1"/>
  <pageMargins left="0.51181102362204722" right="0.23622047244094491" top="0.39370078740157483" bottom="0" header="0.19685039370078741" footer="0"/>
  <pageSetup paperSize="9" scale="59" orientation="portrait" r:id="rId1"/>
  <headerFooter alignWithMargins="0">
    <oddHeader>&amp;C&amp;"ＭＳ Ｐゴシック,太字"&amp;16&amp;A&amp;R&amp;9
公共図書館調査（２０２２年度）</oddHead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1"/>
    <pageSetUpPr fitToPage="1"/>
  </sheetPr>
  <dimension ref="A1:V97"/>
  <sheetViews>
    <sheetView zoomScale="85" zoomScaleNormal="85" zoomScaleSheetLayoutView="100" workbookViewId="0">
      <selection activeCell="B1" sqref="B1:B2"/>
    </sheetView>
  </sheetViews>
  <sheetFormatPr defaultRowHeight="13.5" x14ac:dyDescent="0.15"/>
  <cols>
    <col min="1" max="1" width="4.25" style="4" customWidth="1"/>
    <col min="2" max="2" width="11.375" style="4" customWidth="1"/>
    <col min="3" max="3" width="8.5" style="73" customWidth="1"/>
    <col min="4" max="15" width="12.125" style="1561" customWidth="1"/>
    <col min="16" max="16384" width="9" style="4"/>
  </cols>
  <sheetData>
    <row r="1" spans="1:22" ht="17.25" customHeight="1" x14ac:dyDescent="0.15">
      <c r="A1" s="2093" t="s">
        <v>53</v>
      </c>
      <c r="B1" s="2094" t="s">
        <v>169</v>
      </c>
      <c r="C1" s="1715" t="s">
        <v>258</v>
      </c>
      <c r="D1" s="2096" t="s">
        <v>95</v>
      </c>
      <c r="E1" s="2097"/>
      <c r="F1" s="2097"/>
      <c r="G1" s="2098"/>
      <c r="H1" s="2069" t="s">
        <v>96</v>
      </c>
      <c r="I1" s="2069"/>
      <c r="J1" s="2069"/>
      <c r="K1" s="2069"/>
      <c r="L1" s="2069" t="s">
        <v>97</v>
      </c>
      <c r="M1" s="2069"/>
      <c r="N1" s="2069"/>
      <c r="O1" s="2070"/>
    </row>
    <row r="2" spans="1:22" ht="17.25" customHeight="1" thickBot="1" x14ac:dyDescent="0.2">
      <c r="A2" s="1736"/>
      <c r="B2" s="2095"/>
      <c r="C2" s="1720"/>
      <c r="D2" s="1569" t="s">
        <v>98</v>
      </c>
      <c r="E2" s="587" t="s">
        <v>597</v>
      </c>
      <c r="F2" s="587" t="s">
        <v>598</v>
      </c>
      <c r="G2" s="587" t="s">
        <v>596</v>
      </c>
      <c r="H2" s="1569" t="s">
        <v>98</v>
      </c>
      <c r="I2" s="587" t="s">
        <v>597</v>
      </c>
      <c r="J2" s="587" t="s">
        <v>599</v>
      </c>
      <c r="K2" s="587" t="s">
        <v>596</v>
      </c>
      <c r="L2" s="1569" t="s">
        <v>98</v>
      </c>
      <c r="M2" s="587" t="s">
        <v>597</v>
      </c>
      <c r="N2" s="587" t="s">
        <v>600</v>
      </c>
      <c r="O2" s="1570" t="s">
        <v>596</v>
      </c>
    </row>
    <row r="3" spans="1:22" ht="15.75" customHeight="1" x14ac:dyDescent="0.15">
      <c r="A3" s="1498"/>
      <c r="B3" s="1517" t="s">
        <v>66</v>
      </c>
      <c r="C3" s="209" t="s">
        <v>33</v>
      </c>
      <c r="D3" s="1506">
        <v>24390</v>
      </c>
      <c r="E3" s="1506" t="s">
        <v>1461</v>
      </c>
      <c r="F3" s="1506" t="s">
        <v>1461</v>
      </c>
      <c r="G3" s="50">
        <v>4577</v>
      </c>
      <c r="H3" s="1506">
        <v>10472</v>
      </c>
      <c r="I3" s="1506" t="s">
        <v>1461</v>
      </c>
      <c r="J3" s="1506" t="s">
        <v>1461</v>
      </c>
      <c r="K3" s="50">
        <v>527</v>
      </c>
      <c r="L3" s="1506">
        <v>34862</v>
      </c>
      <c r="M3" s="1506" t="s">
        <v>1461</v>
      </c>
      <c r="N3" s="1506" t="s">
        <v>1461</v>
      </c>
      <c r="O3" s="1537">
        <v>5104</v>
      </c>
    </row>
    <row r="4" spans="1:22" ht="15.75" customHeight="1" x14ac:dyDescent="0.15">
      <c r="A4" s="1498"/>
      <c r="B4" s="1998" t="s">
        <v>67</v>
      </c>
      <c r="C4" s="118" t="s">
        <v>37</v>
      </c>
      <c r="D4" s="143">
        <v>36624</v>
      </c>
      <c r="E4" s="143">
        <v>11042</v>
      </c>
      <c r="F4" s="143">
        <v>5359</v>
      </c>
      <c r="G4" s="143">
        <v>9404</v>
      </c>
      <c r="H4" s="143">
        <v>2746</v>
      </c>
      <c r="I4" s="143">
        <v>680</v>
      </c>
      <c r="J4" s="143">
        <v>353</v>
      </c>
      <c r="K4" s="143">
        <v>294</v>
      </c>
      <c r="L4" s="143">
        <v>39370</v>
      </c>
      <c r="M4" s="143">
        <v>11722</v>
      </c>
      <c r="N4" s="143">
        <v>5712</v>
      </c>
      <c r="O4" s="1538">
        <v>9698</v>
      </c>
      <c r="U4" s="1560">
        <v>21773</v>
      </c>
      <c r="V4" s="1560">
        <v>45082</v>
      </c>
    </row>
    <row r="5" spans="1:22" ht="15.75" customHeight="1" x14ac:dyDescent="0.15">
      <c r="A5" s="1498"/>
      <c r="B5" s="1999"/>
      <c r="C5" s="119" t="s">
        <v>40</v>
      </c>
      <c r="D5" s="1512">
        <v>12221</v>
      </c>
      <c r="E5" s="2072" t="s">
        <v>1461</v>
      </c>
      <c r="F5" s="2072" t="s">
        <v>1461</v>
      </c>
      <c r="G5" s="1510">
        <v>2471</v>
      </c>
      <c r="H5" s="1512">
        <v>343</v>
      </c>
      <c r="I5" s="2074" t="s">
        <v>50</v>
      </c>
      <c r="J5" s="2074" t="s">
        <v>50</v>
      </c>
      <c r="K5" s="1510">
        <v>63</v>
      </c>
      <c r="L5" s="1512">
        <v>12564</v>
      </c>
      <c r="M5" s="2072" t="s">
        <v>1461</v>
      </c>
      <c r="N5" s="2072" t="s">
        <v>1461</v>
      </c>
      <c r="O5" s="410">
        <v>2534</v>
      </c>
      <c r="U5" s="1560" t="e">
        <v>#VALUE!</v>
      </c>
      <c r="V5" s="1560">
        <v>12564</v>
      </c>
    </row>
    <row r="6" spans="1:22" ht="15.75" customHeight="1" x14ac:dyDescent="0.15">
      <c r="A6" s="1498"/>
      <c r="B6" s="1999"/>
      <c r="C6" s="119" t="s">
        <v>41</v>
      </c>
      <c r="D6" s="1512">
        <v>4270</v>
      </c>
      <c r="E6" s="2072"/>
      <c r="F6" s="2072"/>
      <c r="G6" s="1510">
        <v>1064</v>
      </c>
      <c r="H6" s="1512">
        <v>561</v>
      </c>
      <c r="I6" s="2072"/>
      <c r="J6" s="2072"/>
      <c r="K6" s="1510">
        <v>93</v>
      </c>
      <c r="L6" s="1512">
        <v>4831</v>
      </c>
      <c r="M6" s="2072"/>
      <c r="N6" s="2072"/>
      <c r="O6" s="410">
        <v>1157</v>
      </c>
      <c r="U6" s="1560">
        <v>1157</v>
      </c>
      <c r="V6" s="1560">
        <v>4831</v>
      </c>
    </row>
    <row r="7" spans="1:22" ht="15.75" customHeight="1" x14ac:dyDescent="0.15">
      <c r="A7" s="1498"/>
      <c r="B7" s="1999"/>
      <c r="C7" s="119" t="s">
        <v>38</v>
      </c>
      <c r="D7" s="1512">
        <v>549</v>
      </c>
      <c r="E7" s="2072"/>
      <c r="F7" s="2072"/>
      <c r="G7" s="1510">
        <v>259</v>
      </c>
      <c r="H7" s="1512">
        <v>84</v>
      </c>
      <c r="I7" s="2072"/>
      <c r="J7" s="2072"/>
      <c r="K7" s="1510">
        <v>22</v>
      </c>
      <c r="L7" s="1512">
        <v>633</v>
      </c>
      <c r="M7" s="2072"/>
      <c r="N7" s="2072"/>
      <c r="O7" s="410">
        <v>281</v>
      </c>
    </row>
    <row r="8" spans="1:22" ht="15.75" customHeight="1" x14ac:dyDescent="0.15">
      <c r="A8" s="1498"/>
      <c r="B8" s="1999"/>
      <c r="C8" s="119" t="s">
        <v>39</v>
      </c>
      <c r="D8" s="1512">
        <v>2313</v>
      </c>
      <c r="E8" s="2072"/>
      <c r="F8" s="2072"/>
      <c r="G8" s="1510">
        <v>861</v>
      </c>
      <c r="H8" s="1512">
        <v>147</v>
      </c>
      <c r="I8" s="2072"/>
      <c r="J8" s="2072"/>
      <c r="K8" s="1510">
        <v>69</v>
      </c>
      <c r="L8" s="1512">
        <v>2460</v>
      </c>
      <c r="M8" s="2072"/>
      <c r="N8" s="2072"/>
      <c r="O8" s="410">
        <v>930</v>
      </c>
    </row>
    <row r="9" spans="1:22" ht="15.75" customHeight="1" x14ac:dyDescent="0.15">
      <c r="A9" s="1498"/>
      <c r="B9" s="1999"/>
      <c r="C9" s="119" t="s">
        <v>294</v>
      </c>
      <c r="D9" s="1512">
        <v>1226</v>
      </c>
      <c r="E9" s="2072"/>
      <c r="F9" s="2072"/>
      <c r="G9" s="1510">
        <v>506</v>
      </c>
      <c r="H9" s="1512">
        <v>168</v>
      </c>
      <c r="I9" s="2072"/>
      <c r="J9" s="2072"/>
      <c r="K9" s="1510">
        <v>28</v>
      </c>
      <c r="L9" s="1512">
        <v>1394</v>
      </c>
      <c r="M9" s="2072"/>
      <c r="N9" s="2072"/>
      <c r="O9" s="410">
        <v>534</v>
      </c>
    </row>
    <row r="10" spans="1:22" ht="15.75" customHeight="1" x14ac:dyDescent="0.15">
      <c r="A10" s="1498"/>
      <c r="B10" s="1999"/>
      <c r="C10" s="119" t="s">
        <v>293</v>
      </c>
      <c r="D10" s="1512">
        <v>1625</v>
      </c>
      <c r="E10" s="2072"/>
      <c r="F10" s="2072"/>
      <c r="G10" s="1510">
        <v>487</v>
      </c>
      <c r="H10" s="1512">
        <v>150</v>
      </c>
      <c r="I10" s="2072"/>
      <c r="J10" s="2072"/>
      <c r="K10" s="1510">
        <v>28</v>
      </c>
      <c r="L10" s="1512">
        <v>1775</v>
      </c>
      <c r="M10" s="2072"/>
      <c r="N10" s="2072"/>
      <c r="O10" s="410">
        <v>515</v>
      </c>
    </row>
    <row r="11" spans="1:22" ht="15.75" customHeight="1" x14ac:dyDescent="0.15">
      <c r="A11" s="1498"/>
      <c r="B11" s="1999"/>
      <c r="C11" s="119" t="s">
        <v>295</v>
      </c>
      <c r="D11" s="1512">
        <v>1516</v>
      </c>
      <c r="E11" s="2072"/>
      <c r="F11" s="2072"/>
      <c r="G11" s="1510">
        <v>445</v>
      </c>
      <c r="H11" s="1512">
        <v>48</v>
      </c>
      <c r="I11" s="2072"/>
      <c r="J11" s="2072"/>
      <c r="K11" s="1510">
        <v>15</v>
      </c>
      <c r="L11" s="1512">
        <v>1564</v>
      </c>
      <c r="M11" s="2072"/>
      <c r="N11" s="2072"/>
      <c r="O11" s="410">
        <v>460</v>
      </c>
    </row>
    <row r="12" spans="1:22" ht="15.75" customHeight="1" x14ac:dyDescent="0.15">
      <c r="A12" s="1498"/>
      <c r="B12" s="1999"/>
      <c r="C12" s="219" t="s">
        <v>298</v>
      </c>
      <c r="D12" s="1510">
        <v>2672</v>
      </c>
      <c r="E12" s="2073"/>
      <c r="F12" s="2073"/>
      <c r="G12" s="1510">
        <v>1026</v>
      </c>
      <c r="H12" s="1510">
        <v>341</v>
      </c>
      <c r="I12" s="2073"/>
      <c r="J12" s="2073"/>
      <c r="K12" s="1510">
        <v>45</v>
      </c>
      <c r="L12" s="1510">
        <v>3013</v>
      </c>
      <c r="M12" s="2073"/>
      <c r="N12" s="2073"/>
      <c r="O12" s="410">
        <v>1071</v>
      </c>
    </row>
    <row r="13" spans="1:22" ht="15.75" customHeight="1" x14ac:dyDescent="0.15">
      <c r="B13" s="2000"/>
      <c r="C13" s="184" t="s">
        <v>251</v>
      </c>
      <c r="D13" s="58">
        <v>63016</v>
      </c>
      <c r="E13" s="58">
        <v>11042</v>
      </c>
      <c r="F13" s="58">
        <v>5359</v>
      </c>
      <c r="G13" s="58">
        <v>16523</v>
      </c>
      <c r="H13" s="58">
        <v>4588</v>
      </c>
      <c r="I13" s="58">
        <v>680</v>
      </c>
      <c r="J13" s="58">
        <v>353</v>
      </c>
      <c r="K13" s="58">
        <v>657</v>
      </c>
      <c r="L13" s="58">
        <v>67604</v>
      </c>
      <c r="M13" s="58">
        <v>11722</v>
      </c>
      <c r="N13" s="58">
        <v>5712</v>
      </c>
      <c r="O13" s="1539">
        <v>17180</v>
      </c>
    </row>
    <row r="14" spans="1:22" ht="15.75" customHeight="1" x14ac:dyDescent="0.15">
      <c r="A14" s="1498"/>
      <c r="B14" s="2004" t="s">
        <v>68</v>
      </c>
      <c r="C14" s="120" t="s">
        <v>283</v>
      </c>
      <c r="D14" s="144">
        <v>18608</v>
      </c>
      <c r="E14" s="144">
        <v>3520</v>
      </c>
      <c r="F14" s="1540" t="s">
        <v>1463</v>
      </c>
      <c r="G14" s="144">
        <v>4617</v>
      </c>
      <c r="H14" s="144">
        <v>2574</v>
      </c>
      <c r="I14" s="144">
        <v>99</v>
      </c>
      <c r="J14" s="1540" t="s">
        <v>1463</v>
      </c>
      <c r="K14" s="144">
        <v>284</v>
      </c>
      <c r="L14" s="144">
        <v>21182</v>
      </c>
      <c r="M14" s="144">
        <v>3619</v>
      </c>
      <c r="N14" s="1540" t="s">
        <v>1463</v>
      </c>
      <c r="O14" s="1541">
        <v>4901</v>
      </c>
    </row>
    <row r="15" spans="1:22" ht="15.75" customHeight="1" x14ac:dyDescent="0.15">
      <c r="A15" s="1498"/>
      <c r="B15" s="2005"/>
      <c r="C15" s="121" t="s">
        <v>223</v>
      </c>
      <c r="D15" s="1508">
        <v>6537</v>
      </c>
      <c r="E15" s="2078" t="s">
        <v>1461</v>
      </c>
      <c r="F15" s="2075" t="s">
        <v>1461</v>
      </c>
      <c r="G15" s="1511">
        <v>2264</v>
      </c>
      <c r="H15" s="1508">
        <v>627</v>
      </c>
      <c r="I15" s="2078" t="s">
        <v>1461</v>
      </c>
      <c r="J15" s="2078" t="s">
        <v>117</v>
      </c>
      <c r="K15" s="1511">
        <v>49</v>
      </c>
      <c r="L15" s="1508">
        <v>7164</v>
      </c>
      <c r="M15" s="2078" t="s">
        <v>1461</v>
      </c>
      <c r="N15" s="2075" t="s">
        <v>1461</v>
      </c>
      <c r="O15" s="1542">
        <v>2313</v>
      </c>
    </row>
    <row r="16" spans="1:22" ht="15.75" customHeight="1" x14ac:dyDescent="0.15">
      <c r="A16" s="1498"/>
      <c r="B16" s="2005"/>
      <c r="C16" s="121" t="s">
        <v>284</v>
      </c>
      <c r="D16" s="1508">
        <v>6342</v>
      </c>
      <c r="E16" s="2078"/>
      <c r="F16" s="2076"/>
      <c r="G16" s="1511">
        <v>2126</v>
      </c>
      <c r="H16" s="1508">
        <v>539</v>
      </c>
      <c r="I16" s="2078"/>
      <c r="J16" s="2078"/>
      <c r="K16" s="1511">
        <v>168</v>
      </c>
      <c r="L16" s="1508">
        <v>6881</v>
      </c>
      <c r="M16" s="2078"/>
      <c r="N16" s="2076"/>
      <c r="O16" s="1542">
        <v>2294</v>
      </c>
    </row>
    <row r="17" spans="1:15" ht="15.75" customHeight="1" x14ac:dyDescent="0.15">
      <c r="A17" s="1498"/>
      <c r="B17" s="2005"/>
      <c r="C17" s="121" t="s">
        <v>204</v>
      </c>
      <c r="D17" s="1508">
        <v>6438</v>
      </c>
      <c r="E17" s="2078"/>
      <c r="F17" s="2076"/>
      <c r="G17" s="1511">
        <v>2250</v>
      </c>
      <c r="H17" s="1508">
        <v>291</v>
      </c>
      <c r="I17" s="2078"/>
      <c r="J17" s="2078"/>
      <c r="K17" s="1511">
        <v>45</v>
      </c>
      <c r="L17" s="1508">
        <v>6729</v>
      </c>
      <c r="M17" s="2078"/>
      <c r="N17" s="2076"/>
      <c r="O17" s="1542">
        <v>2295</v>
      </c>
    </row>
    <row r="18" spans="1:15" ht="15.75" customHeight="1" x14ac:dyDescent="0.15">
      <c r="A18" s="36"/>
      <c r="B18" s="2005"/>
      <c r="C18" s="121" t="s">
        <v>252</v>
      </c>
      <c r="D18" s="1508">
        <v>2204</v>
      </c>
      <c r="E18" s="2078"/>
      <c r="F18" s="2076"/>
      <c r="G18" s="1511">
        <v>933</v>
      </c>
      <c r="H18" s="1508">
        <v>381</v>
      </c>
      <c r="I18" s="2078"/>
      <c r="J18" s="2078"/>
      <c r="K18" s="1511">
        <v>66</v>
      </c>
      <c r="L18" s="1508">
        <v>2585</v>
      </c>
      <c r="M18" s="2078"/>
      <c r="N18" s="2076"/>
      <c r="O18" s="1542">
        <v>999</v>
      </c>
    </row>
    <row r="19" spans="1:15" ht="15.75" customHeight="1" x14ac:dyDescent="0.15">
      <c r="A19" s="36"/>
      <c r="B19" s="2005"/>
      <c r="C19" s="220" t="s">
        <v>253</v>
      </c>
      <c r="D19" s="1511">
        <v>3176</v>
      </c>
      <c r="E19" s="2079"/>
      <c r="F19" s="2077"/>
      <c r="G19" s="1511">
        <v>993</v>
      </c>
      <c r="H19" s="1509">
        <v>6201</v>
      </c>
      <c r="I19" s="2079"/>
      <c r="J19" s="2079"/>
      <c r="K19" s="1511">
        <v>1800</v>
      </c>
      <c r="L19" s="1509">
        <v>9377</v>
      </c>
      <c r="M19" s="2079"/>
      <c r="N19" s="2077"/>
      <c r="O19" s="1543">
        <v>2793</v>
      </c>
    </row>
    <row r="20" spans="1:15" ht="15.75" customHeight="1" x14ac:dyDescent="0.15">
      <c r="B20" s="2006"/>
      <c r="C20" s="173" t="s">
        <v>251</v>
      </c>
      <c r="D20" s="50">
        <v>43305</v>
      </c>
      <c r="E20" s="50">
        <v>3520</v>
      </c>
      <c r="F20" s="50">
        <v>0</v>
      </c>
      <c r="G20" s="50">
        <v>13183</v>
      </c>
      <c r="H20" s="50">
        <v>10613</v>
      </c>
      <c r="I20" s="50">
        <v>99</v>
      </c>
      <c r="J20" s="50">
        <v>0</v>
      </c>
      <c r="K20" s="50">
        <v>2412</v>
      </c>
      <c r="L20" s="50">
        <v>53918</v>
      </c>
      <c r="M20" s="50">
        <v>3619</v>
      </c>
      <c r="N20" s="50">
        <v>0</v>
      </c>
      <c r="O20" s="1544">
        <v>15595</v>
      </c>
    </row>
    <row r="21" spans="1:15" ht="15.75" customHeight="1" x14ac:dyDescent="0.15">
      <c r="A21" s="1498"/>
      <c r="B21" s="1998" t="s">
        <v>69</v>
      </c>
      <c r="C21" s="118" t="s">
        <v>285</v>
      </c>
      <c r="D21" s="1507">
        <v>6260</v>
      </c>
      <c r="E21" s="1507">
        <v>600</v>
      </c>
      <c r="F21" s="2080" t="s">
        <v>1461</v>
      </c>
      <c r="G21" s="1507">
        <v>1882</v>
      </c>
      <c r="H21" s="1507">
        <v>903</v>
      </c>
      <c r="I21" s="1507">
        <v>48</v>
      </c>
      <c r="J21" s="2080" t="s">
        <v>1461</v>
      </c>
      <c r="K21" s="1507">
        <v>101</v>
      </c>
      <c r="L21" s="1507">
        <v>7163</v>
      </c>
      <c r="M21" s="143">
        <v>648</v>
      </c>
      <c r="N21" s="2080" t="s">
        <v>1461</v>
      </c>
      <c r="O21" s="1538">
        <v>1983</v>
      </c>
    </row>
    <row r="22" spans="1:15" ht="15.75" customHeight="1" x14ac:dyDescent="0.15">
      <c r="A22" s="1498"/>
      <c r="B22" s="1999"/>
      <c r="C22" s="119" t="s">
        <v>44</v>
      </c>
      <c r="D22" s="1512">
        <v>539</v>
      </c>
      <c r="E22" s="2091" t="s">
        <v>1461</v>
      </c>
      <c r="F22" s="2072"/>
      <c r="G22" s="1510">
        <v>299</v>
      </c>
      <c r="H22" s="1512">
        <v>142</v>
      </c>
      <c r="I22" s="2091" t="s">
        <v>1461</v>
      </c>
      <c r="J22" s="2072"/>
      <c r="K22" s="1512">
        <v>13</v>
      </c>
      <c r="L22" s="1512">
        <v>681</v>
      </c>
      <c r="M22" s="2074" t="s">
        <v>1461</v>
      </c>
      <c r="N22" s="2072"/>
      <c r="O22" s="410">
        <v>312</v>
      </c>
    </row>
    <row r="23" spans="1:15" ht="15.75" customHeight="1" x14ac:dyDescent="0.15">
      <c r="A23" s="1498"/>
      <c r="B23" s="1999"/>
      <c r="C23" s="119" t="s">
        <v>45</v>
      </c>
      <c r="D23" s="1512">
        <v>863</v>
      </c>
      <c r="E23" s="2091"/>
      <c r="F23" s="2072"/>
      <c r="G23" s="1510">
        <v>450</v>
      </c>
      <c r="H23" s="1512">
        <v>291</v>
      </c>
      <c r="I23" s="2091"/>
      <c r="J23" s="2072"/>
      <c r="K23" s="1512">
        <v>40</v>
      </c>
      <c r="L23" s="1512">
        <v>1154</v>
      </c>
      <c r="M23" s="2072"/>
      <c r="N23" s="2072"/>
      <c r="O23" s="410">
        <v>490</v>
      </c>
    </row>
    <row r="24" spans="1:15" ht="15.75" customHeight="1" x14ac:dyDescent="0.15">
      <c r="A24" s="1498"/>
      <c r="B24" s="1999"/>
      <c r="C24" s="219" t="s">
        <v>46</v>
      </c>
      <c r="D24" s="1513">
        <v>773</v>
      </c>
      <c r="E24" s="2092"/>
      <c r="F24" s="2073"/>
      <c r="G24" s="1510">
        <v>443</v>
      </c>
      <c r="H24" s="1513">
        <v>126</v>
      </c>
      <c r="I24" s="2092"/>
      <c r="J24" s="2073"/>
      <c r="K24" s="1513">
        <v>30</v>
      </c>
      <c r="L24" s="1513">
        <v>899</v>
      </c>
      <c r="M24" s="2073"/>
      <c r="N24" s="2073"/>
      <c r="O24" s="410">
        <v>473</v>
      </c>
    </row>
    <row r="25" spans="1:15" ht="15.75" customHeight="1" x14ac:dyDescent="0.15">
      <c r="B25" s="2000"/>
      <c r="C25" s="184" t="s">
        <v>251</v>
      </c>
      <c r="D25" s="58">
        <v>8435</v>
      </c>
      <c r="E25" s="58">
        <v>600</v>
      </c>
      <c r="F25" s="58" t="s">
        <v>1461</v>
      </c>
      <c r="G25" s="58">
        <v>3074</v>
      </c>
      <c r="H25" s="58">
        <v>1462</v>
      </c>
      <c r="I25" s="58">
        <v>48</v>
      </c>
      <c r="J25" s="58" t="s">
        <v>1461</v>
      </c>
      <c r="K25" s="58">
        <v>184</v>
      </c>
      <c r="L25" s="58">
        <v>9897</v>
      </c>
      <c r="M25" s="58">
        <v>648</v>
      </c>
      <c r="N25" s="58" t="s">
        <v>1461</v>
      </c>
      <c r="O25" s="1539">
        <v>3258</v>
      </c>
    </row>
    <row r="26" spans="1:15" ht="15.75" customHeight="1" x14ac:dyDescent="0.15">
      <c r="A26" s="39"/>
      <c r="B26" s="1500" t="s">
        <v>70</v>
      </c>
      <c r="C26" s="1514" t="s">
        <v>286</v>
      </c>
      <c r="D26" s="50">
        <v>6536</v>
      </c>
      <c r="E26" s="50">
        <v>14</v>
      </c>
      <c r="F26" s="50">
        <v>230</v>
      </c>
      <c r="G26" s="50">
        <v>1666</v>
      </c>
      <c r="H26" s="50">
        <v>82</v>
      </c>
      <c r="I26" s="50">
        <v>3</v>
      </c>
      <c r="J26" s="50">
        <v>28</v>
      </c>
      <c r="K26" s="50">
        <v>21</v>
      </c>
      <c r="L26" s="50">
        <v>6618</v>
      </c>
      <c r="M26" s="50">
        <v>17</v>
      </c>
      <c r="N26" s="50">
        <v>258</v>
      </c>
      <c r="O26" s="1545">
        <v>1687</v>
      </c>
    </row>
    <row r="27" spans="1:15" ht="15.75" customHeight="1" x14ac:dyDescent="0.15">
      <c r="A27" s="1498"/>
      <c r="B27" s="602" t="s">
        <v>71</v>
      </c>
      <c r="C27" s="603" t="s">
        <v>287</v>
      </c>
      <c r="D27" s="58">
        <v>5734</v>
      </c>
      <c r="E27" s="58" t="s">
        <v>117</v>
      </c>
      <c r="F27" s="58" t="s">
        <v>1461</v>
      </c>
      <c r="G27" s="58">
        <v>1755</v>
      </c>
      <c r="H27" s="58">
        <v>1317</v>
      </c>
      <c r="I27" s="58" t="s">
        <v>117</v>
      </c>
      <c r="J27" s="58" t="s">
        <v>1461</v>
      </c>
      <c r="K27" s="58">
        <v>100</v>
      </c>
      <c r="L27" s="58">
        <v>7051</v>
      </c>
      <c r="M27" s="58" t="s">
        <v>117</v>
      </c>
      <c r="N27" s="58" t="s">
        <v>1461</v>
      </c>
      <c r="O27" s="1539">
        <v>1855</v>
      </c>
    </row>
    <row r="28" spans="1:15" ht="15.75" customHeight="1" x14ac:dyDescent="0.15">
      <c r="A28" s="1498"/>
      <c r="B28" s="2004" t="s">
        <v>72</v>
      </c>
      <c r="C28" s="120" t="s">
        <v>288</v>
      </c>
      <c r="D28" s="144">
        <v>5681</v>
      </c>
      <c r="E28" s="144">
        <v>708</v>
      </c>
      <c r="F28" s="144">
        <v>0</v>
      </c>
      <c r="G28" s="144">
        <v>2147</v>
      </c>
      <c r="H28" s="144">
        <v>248</v>
      </c>
      <c r="I28" s="144">
        <v>23</v>
      </c>
      <c r="J28" s="144">
        <v>0</v>
      </c>
      <c r="K28" s="144">
        <v>34</v>
      </c>
      <c r="L28" s="144">
        <v>5929</v>
      </c>
      <c r="M28" s="144">
        <v>731</v>
      </c>
      <c r="N28" s="144">
        <v>0</v>
      </c>
      <c r="O28" s="1546">
        <v>2181</v>
      </c>
    </row>
    <row r="29" spans="1:15" ht="15.75" customHeight="1" x14ac:dyDescent="0.15">
      <c r="A29" s="1498"/>
      <c r="B29" s="2005"/>
      <c r="C29" s="121" t="s">
        <v>47</v>
      </c>
      <c r="D29" s="1508">
        <v>1839</v>
      </c>
      <c r="E29" s="2071" t="s">
        <v>1461</v>
      </c>
      <c r="F29" s="2071" t="s">
        <v>1461</v>
      </c>
      <c r="G29" s="1511">
        <v>637</v>
      </c>
      <c r="H29" s="1508">
        <v>153</v>
      </c>
      <c r="I29" s="2071" t="s">
        <v>1461</v>
      </c>
      <c r="J29" s="2071" t="s">
        <v>1461</v>
      </c>
      <c r="K29" s="1511">
        <v>17</v>
      </c>
      <c r="L29" s="1508">
        <v>1992</v>
      </c>
      <c r="M29" s="2071" t="s">
        <v>1461</v>
      </c>
      <c r="N29" s="2071" t="s">
        <v>1461</v>
      </c>
      <c r="O29" s="1543">
        <v>654</v>
      </c>
    </row>
    <row r="30" spans="1:15" ht="15.75" customHeight="1" x14ac:dyDescent="0.15">
      <c r="A30" s="36"/>
      <c r="B30" s="2005"/>
      <c r="C30" s="220" t="s">
        <v>121</v>
      </c>
      <c r="D30" s="1511">
        <v>1773</v>
      </c>
      <c r="E30" s="2068"/>
      <c r="F30" s="2068"/>
      <c r="G30" s="1511">
        <v>765</v>
      </c>
      <c r="H30" s="1511">
        <v>134</v>
      </c>
      <c r="I30" s="2068"/>
      <c r="J30" s="2068"/>
      <c r="K30" s="1511">
        <v>17</v>
      </c>
      <c r="L30" s="1511">
        <v>1907</v>
      </c>
      <c r="M30" s="2068"/>
      <c r="N30" s="2068"/>
      <c r="O30" s="1543">
        <v>782</v>
      </c>
    </row>
    <row r="31" spans="1:15" ht="15.75" customHeight="1" x14ac:dyDescent="0.15">
      <c r="B31" s="2006"/>
      <c r="C31" s="185" t="s">
        <v>251</v>
      </c>
      <c r="D31" s="50">
        <v>9293</v>
      </c>
      <c r="E31" s="50">
        <v>708</v>
      </c>
      <c r="F31" s="50">
        <v>0</v>
      </c>
      <c r="G31" s="50">
        <v>3549</v>
      </c>
      <c r="H31" s="50">
        <v>535</v>
      </c>
      <c r="I31" s="50">
        <v>23</v>
      </c>
      <c r="J31" s="50">
        <v>0</v>
      </c>
      <c r="K31" s="50">
        <v>68</v>
      </c>
      <c r="L31" s="50">
        <v>9828</v>
      </c>
      <c r="M31" s="50">
        <v>731</v>
      </c>
      <c r="N31" s="50">
        <v>0</v>
      </c>
      <c r="O31" s="1544">
        <v>3617</v>
      </c>
    </row>
    <row r="32" spans="1:15" ht="15.75" customHeight="1" x14ac:dyDescent="0.15">
      <c r="A32" s="1498"/>
      <c r="B32" s="602" t="s">
        <v>73</v>
      </c>
      <c r="C32" s="603" t="s">
        <v>289</v>
      </c>
      <c r="D32" s="58">
        <v>6453</v>
      </c>
      <c r="E32" s="58">
        <v>729</v>
      </c>
      <c r="F32" s="58">
        <v>9</v>
      </c>
      <c r="G32" s="58">
        <v>2519</v>
      </c>
      <c r="H32" s="58">
        <v>662</v>
      </c>
      <c r="I32" s="58">
        <v>12</v>
      </c>
      <c r="J32" s="142">
        <v>85</v>
      </c>
      <c r="K32" s="142">
        <v>58</v>
      </c>
      <c r="L32" s="58">
        <v>7115</v>
      </c>
      <c r="M32" s="58">
        <v>741</v>
      </c>
      <c r="N32" s="58">
        <v>94</v>
      </c>
      <c r="O32" s="1539">
        <v>2577</v>
      </c>
    </row>
    <row r="33" spans="1:15" ht="15.75" customHeight="1" x14ac:dyDescent="0.15">
      <c r="A33" s="1498"/>
      <c r="B33" s="1499" t="s">
        <v>74</v>
      </c>
      <c r="C33" s="120" t="s">
        <v>290</v>
      </c>
      <c r="D33" s="144">
        <v>7237</v>
      </c>
      <c r="E33" s="144" t="s">
        <v>117</v>
      </c>
      <c r="F33" s="144" t="s">
        <v>1461</v>
      </c>
      <c r="G33" s="144">
        <v>1910</v>
      </c>
      <c r="H33" s="144">
        <v>205</v>
      </c>
      <c r="I33" s="144" t="s">
        <v>117</v>
      </c>
      <c r="J33" s="144" t="s">
        <v>1461</v>
      </c>
      <c r="K33" s="144">
        <v>22</v>
      </c>
      <c r="L33" s="144">
        <v>7442</v>
      </c>
      <c r="M33" s="144" t="s">
        <v>117</v>
      </c>
      <c r="N33" s="144" t="s">
        <v>1461</v>
      </c>
      <c r="O33" s="1546">
        <v>1932</v>
      </c>
    </row>
    <row r="34" spans="1:15" ht="15.75" customHeight="1" x14ac:dyDescent="0.15">
      <c r="A34" s="1498"/>
      <c r="B34" s="1998" t="s">
        <v>75</v>
      </c>
      <c r="C34" s="118" t="s">
        <v>291</v>
      </c>
      <c r="D34" s="143">
        <v>3917</v>
      </c>
      <c r="E34" s="143">
        <v>216</v>
      </c>
      <c r="F34" s="143">
        <v>1006</v>
      </c>
      <c r="G34" s="143">
        <v>1569</v>
      </c>
      <c r="H34" s="143">
        <v>1057</v>
      </c>
      <c r="I34" s="143">
        <v>14</v>
      </c>
      <c r="J34" s="143">
        <v>143</v>
      </c>
      <c r="K34" s="143">
        <v>154</v>
      </c>
      <c r="L34" s="143">
        <v>4974</v>
      </c>
      <c r="M34" s="143">
        <v>230</v>
      </c>
      <c r="N34" s="143">
        <v>1149</v>
      </c>
      <c r="O34" s="1538">
        <v>1723</v>
      </c>
    </row>
    <row r="35" spans="1:15" ht="15.75" customHeight="1" x14ac:dyDescent="0.15">
      <c r="A35" s="1498"/>
      <c r="B35" s="1999"/>
      <c r="C35" s="219" t="s">
        <v>34</v>
      </c>
      <c r="D35" s="1510">
        <v>1959</v>
      </c>
      <c r="E35" s="1510" t="s">
        <v>1461</v>
      </c>
      <c r="F35" s="1510" t="s">
        <v>1461</v>
      </c>
      <c r="G35" s="1510">
        <v>616</v>
      </c>
      <c r="H35" s="1510">
        <v>270</v>
      </c>
      <c r="I35" s="1510" t="s">
        <v>1461</v>
      </c>
      <c r="J35" s="1510" t="s">
        <v>1461</v>
      </c>
      <c r="K35" s="1510">
        <v>65</v>
      </c>
      <c r="L35" s="1510">
        <v>2229</v>
      </c>
      <c r="M35" s="1510" t="s">
        <v>1461</v>
      </c>
      <c r="N35" s="1510" t="s">
        <v>1461</v>
      </c>
      <c r="O35" s="1547">
        <v>681</v>
      </c>
    </row>
    <row r="36" spans="1:15" ht="15.75" customHeight="1" x14ac:dyDescent="0.15">
      <c r="B36" s="2000"/>
      <c r="C36" s="184" t="s">
        <v>251</v>
      </c>
      <c r="D36" s="58">
        <v>5876</v>
      </c>
      <c r="E36" s="58">
        <v>216</v>
      </c>
      <c r="F36" s="58">
        <v>1006</v>
      </c>
      <c r="G36" s="58">
        <v>2185</v>
      </c>
      <c r="H36" s="58">
        <v>1327</v>
      </c>
      <c r="I36" s="58">
        <v>14</v>
      </c>
      <c r="J36" s="58">
        <v>143</v>
      </c>
      <c r="K36" s="58">
        <v>219</v>
      </c>
      <c r="L36" s="58">
        <v>7203</v>
      </c>
      <c r="M36" s="58">
        <v>230</v>
      </c>
      <c r="N36" s="58">
        <v>1149</v>
      </c>
      <c r="O36" s="1548">
        <v>2404</v>
      </c>
    </row>
    <row r="37" spans="1:15" ht="15.75" customHeight="1" x14ac:dyDescent="0.15">
      <c r="A37" s="1498"/>
      <c r="B37" s="2004" t="s">
        <v>76</v>
      </c>
      <c r="C37" s="120" t="s">
        <v>55</v>
      </c>
      <c r="D37" s="144">
        <v>2892</v>
      </c>
      <c r="E37" s="144">
        <v>388</v>
      </c>
      <c r="F37" s="2066" t="s">
        <v>1461</v>
      </c>
      <c r="G37" s="144">
        <v>178</v>
      </c>
      <c r="H37" s="144">
        <v>421</v>
      </c>
      <c r="I37" s="144">
        <v>19</v>
      </c>
      <c r="J37" s="2066" t="s">
        <v>1461</v>
      </c>
      <c r="K37" s="144">
        <v>8</v>
      </c>
      <c r="L37" s="144">
        <v>3313</v>
      </c>
      <c r="M37" s="144">
        <v>407</v>
      </c>
      <c r="N37" s="2066" t="s">
        <v>1461</v>
      </c>
      <c r="O37" s="1546">
        <v>186</v>
      </c>
    </row>
    <row r="38" spans="1:15" ht="15.75" customHeight="1" x14ac:dyDescent="0.15">
      <c r="A38" s="1498"/>
      <c r="B38" s="2005"/>
      <c r="C38" s="121" t="s">
        <v>63</v>
      </c>
      <c r="D38" s="1508">
        <v>1138</v>
      </c>
      <c r="E38" s="2071" t="s">
        <v>1462</v>
      </c>
      <c r="F38" s="2067"/>
      <c r="G38" s="1511">
        <v>440</v>
      </c>
      <c r="H38" s="1508">
        <v>46</v>
      </c>
      <c r="I38" s="2071" t="s">
        <v>1462</v>
      </c>
      <c r="J38" s="2067"/>
      <c r="K38" s="1508">
        <v>12</v>
      </c>
      <c r="L38" s="1508">
        <v>1184</v>
      </c>
      <c r="M38" s="2071" t="s">
        <v>1462</v>
      </c>
      <c r="N38" s="2067"/>
      <c r="O38" s="1549">
        <v>452</v>
      </c>
    </row>
    <row r="39" spans="1:15" ht="15.75" customHeight="1" x14ac:dyDescent="0.15">
      <c r="A39" s="1498"/>
      <c r="B39" s="2005"/>
      <c r="C39" s="220" t="s">
        <v>64</v>
      </c>
      <c r="D39" s="1511">
        <v>1300</v>
      </c>
      <c r="E39" s="2068"/>
      <c r="F39" s="2068"/>
      <c r="G39" s="1511">
        <v>642</v>
      </c>
      <c r="H39" s="1511">
        <v>82</v>
      </c>
      <c r="I39" s="2068"/>
      <c r="J39" s="2068"/>
      <c r="K39" s="1509">
        <v>29</v>
      </c>
      <c r="L39" s="1511">
        <v>1382</v>
      </c>
      <c r="M39" s="2068"/>
      <c r="N39" s="2068"/>
      <c r="O39" s="1549">
        <v>671</v>
      </c>
    </row>
    <row r="40" spans="1:15" ht="15.75" customHeight="1" x14ac:dyDescent="0.15">
      <c r="B40" s="2006"/>
      <c r="C40" s="185" t="s">
        <v>251</v>
      </c>
      <c r="D40" s="50">
        <v>5330</v>
      </c>
      <c r="E40" s="50">
        <v>388</v>
      </c>
      <c r="F40" s="50" t="s">
        <v>1461</v>
      </c>
      <c r="G40" s="50">
        <v>1260</v>
      </c>
      <c r="H40" s="50">
        <v>549</v>
      </c>
      <c r="I40" s="50">
        <v>19</v>
      </c>
      <c r="J40" s="50" t="s">
        <v>1461</v>
      </c>
      <c r="K40" s="50">
        <v>49</v>
      </c>
      <c r="L40" s="50">
        <v>5879</v>
      </c>
      <c r="M40" s="50">
        <v>407</v>
      </c>
      <c r="N40" s="50" t="s">
        <v>1461</v>
      </c>
      <c r="O40" s="1544">
        <v>1309</v>
      </c>
    </row>
    <row r="41" spans="1:15" ht="15.75" customHeight="1" x14ac:dyDescent="0.15">
      <c r="A41" s="1498"/>
      <c r="B41" s="2037" t="s">
        <v>91</v>
      </c>
      <c r="C41" s="118" t="s">
        <v>56</v>
      </c>
      <c r="D41" s="143">
        <v>9913</v>
      </c>
      <c r="E41" s="143">
        <v>9</v>
      </c>
      <c r="F41" s="2080" t="s">
        <v>1461</v>
      </c>
      <c r="G41" s="143">
        <v>1379</v>
      </c>
      <c r="H41" s="143">
        <v>1371</v>
      </c>
      <c r="I41" s="143">
        <v>1</v>
      </c>
      <c r="J41" s="2080" t="s">
        <v>1461</v>
      </c>
      <c r="K41" s="143">
        <v>60</v>
      </c>
      <c r="L41" s="143">
        <v>11284</v>
      </c>
      <c r="M41" s="143">
        <v>10</v>
      </c>
      <c r="N41" s="2080" t="s">
        <v>1461</v>
      </c>
      <c r="O41" s="400">
        <v>1439</v>
      </c>
    </row>
    <row r="42" spans="1:15" ht="15.75" customHeight="1" x14ac:dyDescent="0.15">
      <c r="A42" s="1498"/>
      <c r="B42" s="2038"/>
      <c r="C42" s="119" t="s">
        <v>523</v>
      </c>
      <c r="D42" s="1512">
        <v>974</v>
      </c>
      <c r="E42" s="2074" t="s">
        <v>1461</v>
      </c>
      <c r="F42" s="2072"/>
      <c r="G42" s="1512">
        <v>9</v>
      </c>
      <c r="H42" s="1512">
        <v>137</v>
      </c>
      <c r="I42" s="2074" t="s">
        <v>1461</v>
      </c>
      <c r="J42" s="2072"/>
      <c r="K42" s="1512">
        <v>347</v>
      </c>
      <c r="L42" s="1512">
        <v>1111</v>
      </c>
      <c r="M42" s="2074" t="s">
        <v>1461</v>
      </c>
      <c r="N42" s="2072"/>
      <c r="O42" s="401">
        <v>356</v>
      </c>
    </row>
    <row r="43" spans="1:15" ht="15.75" customHeight="1" x14ac:dyDescent="0.15">
      <c r="A43" s="1498"/>
      <c r="B43" s="2038"/>
      <c r="C43" s="218" t="s">
        <v>524</v>
      </c>
      <c r="D43" s="1513">
        <v>1201</v>
      </c>
      <c r="E43" s="2073"/>
      <c r="F43" s="2073"/>
      <c r="G43" s="1513">
        <v>560</v>
      </c>
      <c r="H43" s="1513">
        <v>92</v>
      </c>
      <c r="I43" s="2073"/>
      <c r="J43" s="2073"/>
      <c r="K43" s="1513">
        <v>8</v>
      </c>
      <c r="L43" s="1513">
        <v>1293</v>
      </c>
      <c r="M43" s="2073"/>
      <c r="N43" s="2073"/>
      <c r="O43" s="1550">
        <v>568</v>
      </c>
    </row>
    <row r="44" spans="1:15" ht="15.75" customHeight="1" x14ac:dyDescent="0.15">
      <c r="A44" s="1498"/>
      <c r="B44" s="2039"/>
      <c r="C44" s="227" t="s">
        <v>251</v>
      </c>
      <c r="D44" s="1507">
        <v>12088</v>
      </c>
      <c r="E44" s="1507">
        <v>9</v>
      </c>
      <c r="F44" s="1507" t="s">
        <v>1461</v>
      </c>
      <c r="G44" s="1507">
        <v>1948</v>
      </c>
      <c r="H44" s="1507">
        <v>1600</v>
      </c>
      <c r="I44" s="1507">
        <v>1</v>
      </c>
      <c r="J44" s="1507" t="s">
        <v>1461</v>
      </c>
      <c r="K44" s="1507">
        <v>415</v>
      </c>
      <c r="L44" s="1507">
        <v>13688</v>
      </c>
      <c r="M44" s="1507">
        <v>10</v>
      </c>
      <c r="N44" s="1507" t="s">
        <v>1461</v>
      </c>
      <c r="O44" s="1551">
        <v>2363</v>
      </c>
    </row>
    <row r="45" spans="1:15" ht="15.75" customHeight="1" x14ac:dyDescent="0.15">
      <c r="A45" s="1498"/>
      <c r="B45" s="2004" t="s">
        <v>77</v>
      </c>
      <c r="C45" s="120" t="s">
        <v>128</v>
      </c>
      <c r="D45" s="144">
        <v>5148</v>
      </c>
      <c r="E45" s="2066" t="s">
        <v>1461</v>
      </c>
      <c r="F45" s="2066" t="s">
        <v>1461</v>
      </c>
      <c r="G45" s="144">
        <v>1796</v>
      </c>
      <c r="H45" s="144">
        <v>553</v>
      </c>
      <c r="I45" s="2066" t="s">
        <v>1461</v>
      </c>
      <c r="J45" s="2066" t="s">
        <v>1461</v>
      </c>
      <c r="K45" s="144">
        <v>127</v>
      </c>
      <c r="L45" s="144">
        <v>5701</v>
      </c>
      <c r="M45" s="2066" t="s">
        <v>1461</v>
      </c>
      <c r="N45" s="2066" t="s">
        <v>1461</v>
      </c>
      <c r="O45" s="1541">
        <v>1923</v>
      </c>
    </row>
    <row r="46" spans="1:15" ht="15.75" customHeight="1" x14ac:dyDescent="0.15">
      <c r="A46" s="1498"/>
      <c r="B46" s="2005"/>
      <c r="C46" s="121" t="s">
        <v>59</v>
      </c>
      <c r="D46" s="1508">
        <v>799</v>
      </c>
      <c r="E46" s="2067"/>
      <c r="F46" s="2067"/>
      <c r="G46" s="1508">
        <v>414</v>
      </c>
      <c r="H46" s="1508">
        <v>59</v>
      </c>
      <c r="I46" s="2067"/>
      <c r="J46" s="2067"/>
      <c r="K46" s="1508">
        <v>31</v>
      </c>
      <c r="L46" s="1508">
        <v>858</v>
      </c>
      <c r="M46" s="2067"/>
      <c r="N46" s="2067"/>
      <c r="O46" s="1542">
        <v>445</v>
      </c>
    </row>
    <row r="47" spans="1:15" ht="15.75" customHeight="1" x14ac:dyDescent="0.15">
      <c r="A47" s="1498"/>
      <c r="B47" s="2005"/>
      <c r="C47" s="121" t="s">
        <v>262</v>
      </c>
      <c r="D47" s="1508">
        <v>769</v>
      </c>
      <c r="E47" s="2067"/>
      <c r="F47" s="2067"/>
      <c r="G47" s="1508">
        <v>365</v>
      </c>
      <c r="H47" s="1508">
        <v>60</v>
      </c>
      <c r="I47" s="2067"/>
      <c r="J47" s="2067"/>
      <c r="K47" s="1508">
        <v>16</v>
      </c>
      <c r="L47" s="1508">
        <v>829</v>
      </c>
      <c r="M47" s="2067"/>
      <c r="N47" s="2067"/>
      <c r="O47" s="1542">
        <v>381</v>
      </c>
    </row>
    <row r="48" spans="1:15" ht="15.75" customHeight="1" x14ac:dyDescent="0.15">
      <c r="A48" s="1498"/>
      <c r="B48" s="2005"/>
      <c r="C48" s="220" t="s">
        <v>259</v>
      </c>
      <c r="D48" s="1511">
        <v>715</v>
      </c>
      <c r="E48" s="2068"/>
      <c r="F48" s="2068"/>
      <c r="G48" s="1509">
        <v>304</v>
      </c>
      <c r="H48" s="1511">
        <v>97</v>
      </c>
      <c r="I48" s="2068"/>
      <c r="J48" s="2068"/>
      <c r="K48" s="1509">
        <v>26</v>
      </c>
      <c r="L48" s="1511">
        <v>812</v>
      </c>
      <c r="M48" s="2068"/>
      <c r="N48" s="2068"/>
      <c r="O48" s="1552">
        <v>330</v>
      </c>
    </row>
    <row r="49" spans="1:15" ht="15.75" customHeight="1" x14ac:dyDescent="0.15">
      <c r="B49" s="2006"/>
      <c r="C49" s="185" t="s">
        <v>251</v>
      </c>
      <c r="D49" s="50">
        <v>7431</v>
      </c>
      <c r="E49" s="50" t="s">
        <v>1461</v>
      </c>
      <c r="F49" s="50" t="s">
        <v>1461</v>
      </c>
      <c r="G49" s="50">
        <v>2879</v>
      </c>
      <c r="H49" s="50">
        <v>769</v>
      </c>
      <c r="I49" s="50" t="s">
        <v>1461</v>
      </c>
      <c r="J49" s="50" t="s">
        <v>1461</v>
      </c>
      <c r="K49" s="50">
        <v>200</v>
      </c>
      <c r="L49" s="50">
        <v>8200</v>
      </c>
      <c r="M49" s="50" t="s">
        <v>1461</v>
      </c>
      <c r="N49" s="50" t="s">
        <v>1461</v>
      </c>
      <c r="O49" s="1544">
        <v>3079</v>
      </c>
    </row>
    <row r="50" spans="1:15" ht="15.75" customHeight="1" x14ac:dyDescent="0.15">
      <c r="A50" s="1498"/>
      <c r="B50" s="1998" t="s">
        <v>79</v>
      </c>
      <c r="C50" s="370" t="s">
        <v>603</v>
      </c>
      <c r="D50" s="1507">
        <v>2951</v>
      </c>
      <c r="E50" s="1507">
        <v>73</v>
      </c>
      <c r="F50" s="2080" t="s">
        <v>1461</v>
      </c>
      <c r="G50" s="1507">
        <v>1296</v>
      </c>
      <c r="H50" s="1507">
        <v>620</v>
      </c>
      <c r="I50" s="1507">
        <v>4</v>
      </c>
      <c r="J50" s="2080" t="s">
        <v>1461</v>
      </c>
      <c r="K50" s="1507">
        <v>26</v>
      </c>
      <c r="L50" s="1507">
        <v>3571</v>
      </c>
      <c r="M50" s="1507">
        <v>77</v>
      </c>
      <c r="N50" s="2080" t="s">
        <v>1461</v>
      </c>
      <c r="O50" s="1553">
        <v>1322</v>
      </c>
    </row>
    <row r="51" spans="1:15" ht="15.75" customHeight="1" x14ac:dyDescent="0.15">
      <c r="A51" s="1498"/>
      <c r="B51" s="1999"/>
      <c r="C51" s="119" t="s">
        <v>224</v>
      </c>
      <c r="D51" s="1554">
        <v>2070</v>
      </c>
      <c r="E51" s="2074" t="s">
        <v>1461</v>
      </c>
      <c r="F51" s="2072"/>
      <c r="G51" s="1510">
        <v>1018</v>
      </c>
      <c r="H51" s="1510">
        <v>101</v>
      </c>
      <c r="I51" s="2074" t="s">
        <v>1461</v>
      </c>
      <c r="J51" s="2072"/>
      <c r="K51" s="1510">
        <v>24</v>
      </c>
      <c r="L51" s="1554">
        <v>2171</v>
      </c>
      <c r="M51" s="2074" t="s">
        <v>1461</v>
      </c>
      <c r="N51" s="2072"/>
      <c r="O51" s="410">
        <v>1042</v>
      </c>
    </row>
    <row r="52" spans="1:15" ht="15.75" customHeight="1" x14ac:dyDescent="0.15">
      <c r="A52" s="1498"/>
      <c r="B52" s="1999"/>
      <c r="C52" s="119" t="s">
        <v>65</v>
      </c>
      <c r="D52" s="1554">
        <v>1266</v>
      </c>
      <c r="E52" s="2072"/>
      <c r="F52" s="2072"/>
      <c r="G52" s="1510">
        <v>539</v>
      </c>
      <c r="H52" s="1510">
        <v>100</v>
      </c>
      <c r="I52" s="2072"/>
      <c r="J52" s="2072"/>
      <c r="K52" s="1510">
        <v>19</v>
      </c>
      <c r="L52" s="1554">
        <v>1366</v>
      </c>
      <c r="M52" s="2072"/>
      <c r="N52" s="2072"/>
      <c r="O52" s="410">
        <v>558</v>
      </c>
    </row>
    <row r="53" spans="1:15" ht="15.75" customHeight="1" x14ac:dyDescent="0.15">
      <c r="A53" s="36"/>
      <c r="B53" s="1999"/>
      <c r="C53" s="119" t="s">
        <v>525</v>
      </c>
      <c r="D53" s="1554">
        <v>1874</v>
      </c>
      <c r="E53" s="2072"/>
      <c r="F53" s="2072"/>
      <c r="G53" s="1510">
        <v>1116</v>
      </c>
      <c r="H53" s="1510">
        <v>139</v>
      </c>
      <c r="I53" s="2072"/>
      <c r="J53" s="2072"/>
      <c r="K53" s="1510">
        <v>39</v>
      </c>
      <c r="L53" s="1554">
        <v>2013</v>
      </c>
      <c r="M53" s="2072"/>
      <c r="N53" s="2072"/>
      <c r="O53" s="410">
        <v>1155</v>
      </c>
    </row>
    <row r="54" spans="1:15" ht="15.75" customHeight="1" x14ac:dyDescent="0.15">
      <c r="A54" s="36"/>
      <c r="B54" s="1999"/>
      <c r="C54" s="119" t="s">
        <v>526</v>
      </c>
      <c r="D54" s="1554">
        <v>703</v>
      </c>
      <c r="E54" s="2072"/>
      <c r="F54" s="2072"/>
      <c r="G54" s="1510">
        <v>244</v>
      </c>
      <c r="H54" s="1510">
        <v>248</v>
      </c>
      <c r="I54" s="2072"/>
      <c r="J54" s="2072"/>
      <c r="K54" s="1510">
        <v>16</v>
      </c>
      <c r="L54" s="1554">
        <v>951</v>
      </c>
      <c r="M54" s="2072"/>
      <c r="N54" s="2072"/>
      <c r="O54" s="410">
        <v>260</v>
      </c>
    </row>
    <row r="55" spans="1:15" ht="15.75" customHeight="1" x14ac:dyDescent="0.15">
      <c r="A55" s="36"/>
      <c r="B55" s="1999"/>
      <c r="C55" s="119" t="s">
        <v>527</v>
      </c>
      <c r="D55" s="1554">
        <v>590</v>
      </c>
      <c r="E55" s="2072"/>
      <c r="F55" s="2072"/>
      <c r="G55" s="1510">
        <v>227</v>
      </c>
      <c r="H55" s="1510">
        <v>52</v>
      </c>
      <c r="I55" s="2072"/>
      <c r="J55" s="2072"/>
      <c r="K55" s="1510">
        <v>4</v>
      </c>
      <c r="L55" s="1554">
        <v>642</v>
      </c>
      <c r="M55" s="2072"/>
      <c r="N55" s="2072"/>
      <c r="O55" s="410">
        <v>231</v>
      </c>
    </row>
    <row r="56" spans="1:15" ht="15.75" customHeight="1" x14ac:dyDescent="0.15">
      <c r="A56" s="36"/>
      <c r="B56" s="1999"/>
      <c r="C56" s="218" t="s">
        <v>528</v>
      </c>
      <c r="D56" s="1554">
        <v>637</v>
      </c>
      <c r="E56" s="2073"/>
      <c r="F56" s="2073"/>
      <c r="G56" s="1510">
        <v>314</v>
      </c>
      <c r="H56" s="1510">
        <v>255</v>
      </c>
      <c r="I56" s="2073"/>
      <c r="J56" s="2073"/>
      <c r="K56" s="1510">
        <v>32</v>
      </c>
      <c r="L56" s="1554">
        <v>892</v>
      </c>
      <c r="M56" s="2073"/>
      <c r="N56" s="2073"/>
      <c r="O56" s="410">
        <v>346</v>
      </c>
    </row>
    <row r="57" spans="1:15" ht="15.75" customHeight="1" x14ac:dyDescent="0.15">
      <c r="B57" s="2000"/>
      <c r="C57" s="184" t="s">
        <v>251</v>
      </c>
      <c r="D57" s="58">
        <v>10091</v>
      </c>
      <c r="E57" s="58">
        <v>73</v>
      </c>
      <c r="F57" s="58" t="s">
        <v>1461</v>
      </c>
      <c r="G57" s="58">
        <v>4754</v>
      </c>
      <c r="H57" s="58">
        <v>1515</v>
      </c>
      <c r="I57" s="58">
        <v>4</v>
      </c>
      <c r="J57" s="58" t="s">
        <v>1461</v>
      </c>
      <c r="K57" s="58">
        <v>160</v>
      </c>
      <c r="L57" s="58">
        <v>11606</v>
      </c>
      <c r="M57" s="58">
        <v>77</v>
      </c>
      <c r="N57" s="58" t="s">
        <v>1461</v>
      </c>
      <c r="O57" s="1548">
        <v>4914</v>
      </c>
    </row>
    <row r="58" spans="1:15" ht="15.75" customHeight="1" x14ac:dyDescent="0.15">
      <c r="A58" s="1498"/>
      <c r="B58" s="2004" t="s">
        <v>80</v>
      </c>
      <c r="C58" s="120" t="s">
        <v>57</v>
      </c>
      <c r="D58" s="144">
        <v>648</v>
      </c>
      <c r="E58" s="2066" t="s">
        <v>1461</v>
      </c>
      <c r="F58" s="144">
        <v>0</v>
      </c>
      <c r="G58" s="144">
        <v>327</v>
      </c>
      <c r="H58" s="144">
        <v>542</v>
      </c>
      <c r="I58" s="2066" t="s">
        <v>1461</v>
      </c>
      <c r="J58" s="144">
        <v>0</v>
      </c>
      <c r="K58" s="144">
        <v>63</v>
      </c>
      <c r="L58" s="144">
        <v>1190</v>
      </c>
      <c r="M58" s="2066" t="s">
        <v>1461</v>
      </c>
      <c r="N58" s="144">
        <v>0</v>
      </c>
      <c r="O58" s="1541">
        <v>390</v>
      </c>
    </row>
    <row r="59" spans="1:15" ht="15.75" customHeight="1" x14ac:dyDescent="0.15">
      <c r="A59" s="1498"/>
      <c r="B59" s="2005"/>
      <c r="C59" s="121" t="s">
        <v>60</v>
      </c>
      <c r="D59" s="1508">
        <v>628</v>
      </c>
      <c r="E59" s="2067"/>
      <c r="F59" s="1508">
        <v>0</v>
      </c>
      <c r="G59" s="1508">
        <v>318</v>
      </c>
      <c r="H59" s="1508">
        <v>134</v>
      </c>
      <c r="I59" s="2067"/>
      <c r="J59" s="1508">
        <v>0</v>
      </c>
      <c r="K59" s="1508">
        <v>13</v>
      </c>
      <c r="L59" s="1508">
        <v>762</v>
      </c>
      <c r="M59" s="2067"/>
      <c r="N59" s="1508">
        <v>0</v>
      </c>
      <c r="O59" s="1542">
        <v>331</v>
      </c>
    </row>
    <row r="60" spans="1:15" ht="15.75" customHeight="1" x14ac:dyDescent="0.15">
      <c r="A60" s="1498"/>
      <c r="B60" s="2005"/>
      <c r="C60" s="121" t="s">
        <v>61</v>
      </c>
      <c r="D60" s="1508">
        <v>252</v>
      </c>
      <c r="E60" s="2099"/>
      <c r="F60" s="1508" t="s">
        <v>1461</v>
      </c>
      <c r="G60" s="1508">
        <v>136</v>
      </c>
      <c r="H60" s="1508">
        <v>49</v>
      </c>
      <c r="I60" s="2099"/>
      <c r="J60" s="1508" t="s">
        <v>1461</v>
      </c>
      <c r="K60" s="1508">
        <v>18</v>
      </c>
      <c r="L60" s="1508">
        <v>301</v>
      </c>
      <c r="M60" s="2099"/>
      <c r="N60" s="1508" t="s">
        <v>1461</v>
      </c>
      <c r="O60" s="1542">
        <v>154</v>
      </c>
    </row>
    <row r="61" spans="1:15" ht="15.75" customHeight="1" x14ac:dyDescent="0.15">
      <c r="A61" s="1498"/>
      <c r="B61" s="2005"/>
      <c r="C61" s="121" t="s">
        <v>301</v>
      </c>
      <c r="D61" s="1508">
        <v>662</v>
      </c>
      <c r="E61" s="1508">
        <v>45</v>
      </c>
      <c r="F61" s="1508">
        <v>0</v>
      </c>
      <c r="G61" s="1508">
        <v>372</v>
      </c>
      <c r="H61" s="1508">
        <v>398</v>
      </c>
      <c r="I61" s="1508">
        <v>0</v>
      </c>
      <c r="J61" s="1508">
        <v>0</v>
      </c>
      <c r="K61" s="1508">
        <v>68</v>
      </c>
      <c r="L61" s="1508">
        <v>1060</v>
      </c>
      <c r="M61" s="1508">
        <v>45</v>
      </c>
      <c r="N61" s="1508">
        <v>0</v>
      </c>
      <c r="O61" s="1542">
        <v>440</v>
      </c>
    </row>
    <row r="62" spans="1:15" ht="15.75" customHeight="1" x14ac:dyDescent="0.15">
      <c r="A62" s="1498"/>
      <c r="B62" s="2005"/>
      <c r="C62" s="220" t="s">
        <v>221</v>
      </c>
      <c r="D62" s="1511">
        <v>440</v>
      </c>
      <c r="E62" s="2071" t="s">
        <v>1461</v>
      </c>
      <c r="F62" s="1508" t="s">
        <v>1461</v>
      </c>
      <c r="G62" s="1508">
        <v>230</v>
      </c>
      <c r="H62" s="1511">
        <v>162</v>
      </c>
      <c r="I62" s="2071" t="s">
        <v>1461</v>
      </c>
      <c r="J62" s="1508" t="s">
        <v>1461</v>
      </c>
      <c r="K62" s="1508">
        <v>38</v>
      </c>
      <c r="L62" s="1511">
        <v>602</v>
      </c>
      <c r="M62" s="2071" t="s">
        <v>1461</v>
      </c>
      <c r="N62" s="1508" t="s">
        <v>1461</v>
      </c>
      <c r="O62" s="1542">
        <v>268</v>
      </c>
    </row>
    <row r="63" spans="1:15" ht="15.75" customHeight="1" x14ac:dyDescent="0.15">
      <c r="A63" s="36"/>
      <c r="B63" s="2005"/>
      <c r="C63" s="220" t="s">
        <v>562</v>
      </c>
      <c r="D63" s="1511">
        <v>265</v>
      </c>
      <c r="E63" s="2068"/>
      <c r="F63" s="1509" t="s">
        <v>1461</v>
      </c>
      <c r="G63" s="1509">
        <v>153</v>
      </c>
      <c r="H63" s="1511">
        <v>54</v>
      </c>
      <c r="I63" s="2068"/>
      <c r="J63" s="1509" t="s">
        <v>1461</v>
      </c>
      <c r="K63" s="1509">
        <v>9</v>
      </c>
      <c r="L63" s="1511">
        <v>319</v>
      </c>
      <c r="M63" s="2068"/>
      <c r="N63" s="1509" t="s">
        <v>1461</v>
      </c>
      <c r="O63" s="1552">
        <v>162</v>
      </c>
    </row>
    <row r="64" spans="1:15" ht="15.75" customHeight="1" x14ac:dyDescent="0.15">
      <c r="B64" s="2006"/>
      <c r="C64" s="185" t="s">
        <v>251</v>
      </c>
      <c r="D64" s="50">
        <v>2895</v>
      </c>
      <c r="E64" s="50">
        <v>45</v>
      </c>
      <c r="F64" s="50">
        <v>0</v>
      </c>
      <c r="G64" s="50">
        <v>1536</v>
      </c>
      <c r="H64" s="50">
        <v>1339</v>
      </c>
      <c r="I64" s="50">
        <v>0</v>
      </c>
      <c r="J64" s="50">
        <v>0</v>
      </c>
      <c r="K64" s="50">
        <v>209</v>
      </c>
      <c r="L64" s="50">
        <v>4234</v>
      </c>
      <c r="M64" s="50">
        <v>45</v>
      </c>
      <c r="N64" s="50">
        <v>0</v>
      </c>
      <c r="O64" s="1544">
        <v>1745</v>
      </c>
    </row>
    <row r="65" spans="1:15" ht="15.75" customHeight="1" x14ac:dyDescent="0.15">
      <c r="B65" s="1998" t="s">
        <v>267</v>
      </c>
      <c r="C65" s="118" t="s">
        <v>35</v>
      </c>
      <c r="D65" s="143">
        <v>2013</v>
      </c>
      <c r="E65" s="2080" t="s">
        <v>1461</v>
      </c>
      <c r="F65" s="2080" t="s">
        <v>1461</v>
      </c>
      <c r="G65" s="143">
        <v>800</v>
      </c>
      <c r="H65" s="143">
        <v>181</v>
      </c>
      <c r="I65" s="2080" t="s">
        <v>1461</v>
      </c>
      <c r="J65" s="2080" t="s">
        <v>1461</v>
      </c>
      <c r="K65" s="143">
        <v>13</v>
      </c>
      <c r="L65" s="143">
        <v>2194</v>
      </c>
      <c r="M65" s="2080" t="s">
        <v>1461</v>
      </c>
      <c r="N65" s="2080" t="s">
        <v>1461</v>
      </c>
      <c r="O65" s="400">
        <v>813</v>
      </c>
    </row>
    <row r="66" spans="1:15" ht="15.75" customHeight="1" x14ac:dyDescent="0.15">
      <c r="A66" s="1498"/>
      <c r="B66" s="1999"/>
      <c r="C66" s="119" t="s">
        <v>268</v>
      </c>
      <c r="D66" s="1512">
        <v>1782</v>
      </c>
      <c r="E66" s="2072"/>
      <c r="F66" s="2072"/>
      <c r="G66" s="1512">
        <v>905</v>
      </c>
      <c r="H66" s="1512">
        <v>257</v>
      </c>
      <c r="I66" s="2072"/>
      <c r="J66" s="2072"/>
      <c r="K66" s="1512">
        <v>31</v>
      </c>
      <c r="L66" s="1512">
        <v>2039</v>
      </c>
      <c r="M66" s="2072"/>
      <c r="N66" s="2072"/>
      <c r="O66" s="401">
        <v>936</v>
      </c>
    </row>
    <row r="67" spans="1:15" ht="15.75" customHeight="1" x14ac:dyDescent="0.15">
      <c r="A67" s="1498"/>
      <c r="B67" s="1999"/>
      <c r="C67" s="219" t="s">
        <v>240</v>
      </c>
      <c r="D67" s="1510">
        <v>1146</v>
      </c>
      <c r="E67" s="2073"/>
      <c r="F67" s="2073"/>
      <c r="G67" s="1513">
        <v>562</v>
      </c>
      <c r="H67" s="1510">
        <v>179</v>
      </c>
      <c r="I67" s="2073"/>
      <c r="J67" s="2073"/>
      <c r="K67" s="1513">
        <v>19</v>
      </c>
      <c r="L67" s="1510">
        <v>1325</v>
      </c>
      <c r="M67" s="2073"/>
      <c r="N67" s="2073"/>
      <c r="O67" s="1550">
        <v>581</v>
      </c>
    </row>
    <row r="68" spans="1:15" ht="15.75" customHeight="1" x14ac:dyDescent="0.15">
      <c r="B68" s="2000"/>
      <c r="C68" s="184" t="s">
        <v>251</v>
      </c>
      <c r="D68" s="58">
        <v>4941</v>
      </c>
      <c r="E68" s="58" t="s">
        <v>1461</v>
      </c>
      <c r="F68" s="58" t="s">
        <v>1461</v>
      </c>
      <c r="G68" s="58">
        <v>2267</v>
      </c>
      <c r="H68" s="58">
        <v>617</v>
      </c>
      <c r="I68" s="58" t="s">
        <v>1461</v>
      </c>
      <c r="J68" s="58" t="s">
        <v>1461</v>
      </c>
      <c r="K68" s="58">
        <v>63</v>
      </c>
      <c r="L68" s="58">
        <v>5558</v>
      </c>
      <c r="M68" s="58" t="s">
        <v>1461</v>
      </c>
      <c r="N68" s="58" t="s">
        <v>1461</v>
      </c>
      <c r="O68" s="1548">
        <v>2330</v>
      </c>
    </row>
    <row r="69" spans="1:15" ht="15.75" customHeight="1" x14ac:dyDescent="0.15">
      <c r="B69" s="2004" t="s">
        <v>81</v>
      </c>
      <c r="C69" s="120" t="s">
        <v>297</v>
      </c>
      <c r="D69" s="144">
        <v>1783</v>
      </c>
      <c r="E69" s="2066" t="s">
        <v>1461</v>
      </c>
      <c r="F69" s="2066" t="s">
        <v>1461</v>
      </c>
      <c r="G69" s="144">
        <v>410</v>
      </c>
      <c r="H69" s="144">
        <v>917</v>
      </c>
      <c r="I69" s="2066" t="s">
        <v>1461</v>
      </c>
      <c r="J69" s="2066" t="s">
        <v>1461</v>
      </c>
      <c r="K69" s="144">
        <v>152</v>
      </c>
      <c r="L69" s="144">
        <v>2700</v>
      </c>
      <c r="M69" s="2066" t="s">
        <v>1461</v>
      </c>
      <c r="N69" s="2066" t="s">
        <v>1461</v>
      </c>
      <c r="O69" s="1541">
        <v>562</v>
      </c>
    </row>
    <row r="70" spans="1:15" ht="15.75" customHeight="1" x14ac:dyDescent="0.15">
      <c r="A70" s="1498"/>
      <c r="B70" s="2005"/>
      <c r="C70" s="220" t="s">
        <v>296</v>
      </c>
      <c r="D70" s="1511">
        <v>382</v>
      </c>
      <c r="E70" s="2068"/>
      <c r="F70" s="2068"/>
      <c r="G70" s="1509">
        <v>361</v>
      </c>
      <c r="H70" s="1511">
        <v>645</v>
      </c>
      <c r="I70" s="2068"/>
      <c r="J70" s="2068"/>
      <c r="K70" s="1509">
        <v>21</v>
      </c>
      <c r="L70" s="1511">
        <v>1027</v>
      </c>
      <c r="M70" s="2068"/>
      <c r="N70" s="2068"/>
      <c r="O70" s="1552">
        <v>382</v>
      </c>
    </row>
    <row r="71" spans="1:15" ht="15.75" customHeight="1" x14ac:dyDescent="0.15">
      <c r="B71" s="2006"/>
      <c r="C71" s="185" t="s">
        <v>251</v>
      </c>
      <c r="D71" s="50">
        <v>2165</v>
      </c>
      <c r="E71" s="50" t="s">
        <v>1461</v>
      </c>
      <c r="F71" s="50" t="s">
        <v>1461</v>
      </c>
      <c r="G71" s="50">
        <v>771</v>
      </c>
      <c r="H71" s="50">
        <v>1562</v>
      </c>
      <c r="I71" s="50" t="s">
        <v>1461</v>
      </c>
      <c r="J71" s="50" t="s">
        <v>1461</v>
      </c>
      <c r="K71" s="50">
        <v>173</v>
      </c>
      <c r="L71" s="50">
        <v>3727</v>
      </c>
      <c r="M71" s="50" t="s">
        <v>1461</v>
      </c>
      <c r="N71" s="50" t="s">
        <v>1461</v>
      </c>
      <c r="O71" s="1544">
        <v>944</v>
      </c>
    </row>
    <row r="72" spans="1:15" ht="15.75" customHeight="1" x14ac:dyDescent="0.15">
      <c r="A72" s="1498"/>
      <c r="B72" s="602" t="s">
        <v>82</v>
      </c>
      <c r="C72" s="603" t="s">
        <v>299</v>
      </c>
      <c r="D72" s="58">
        <v>4079</v>
      </c>
      <c r="E72" s="58" t="s">
        <v>1461</v>
      </c>
      <c r="F72" s="58" t="s">
        <v>1461</v>
      </c>
      <c r="G72" s="58">
        <v>1212</v>
      </c>
      <c r="H72" s="58">
        <v>298</v>
      </c>
      <c r="I72" s="58" t="s">
        <v>1461</v>
      </c>
      <c r="J72" s="58" t="s">
        <v>1461</v>
      </c>
      <c r="K72" s="58">
        <v>59</v>
      </c>
      <c r="L72" s="58">
        <v>4377</v>
      </c>
      <c r="M72" s="58" t="s">
        <v>1461</v>
      </c>
      <c r="N72" s="58" t="s">
        <v>1461</v>
      </c>
      <c r="O72" s="1539">
        <v>1271</v>
      </c>
    </row>
    <row r="73" spans="1:15" ht="15.75" customHeight="1" x14ac:dyDescent="0.15">
      <c r="A73" s="1498"/>
      <c r="B73" s="1500" t="s">
        <v>83</v>
      </c>
      <c r="C73" s="1514" t="s">
        <v>36</v>
      </c>
      <c r="D73" s="50">
        <v>2390</v>
      </c>
      <c r="E73" s="50" t="s">
        <v>1461</v>
      </c>
      <c r="F73" s="50" t="s">
        <v>1461</v>
      </c>
      <c r="G73" s="50">
        <v>926</v>
      </c>
      <c r="H73" s="50">
        <v>136</v>
      </c>
      <c r="I73" s="50" t="s">
        <v>1461</v>
      </c>
      <c r="J73" s="50" t="s">
        <v>1461</v>
      </c>
      <c r="K73" s="50">
        <v>25</v>
      </c>
      <c r="L73" s="50">
        <v>2526</v>
      </c>
      <c r="M73" s="50" t="s">
        <v>1461</v>
      </c>
      <c r="N73" s="50" t="s">
        <v>1461</v>
      </c>
      <c r="O73" s="1545">
        <v>951</v>
      </c>
    </row>
    <row r="74" spans="1:15" ht="15.75" customHeight="1" x14ac:dyDescent="0.15">
      <c r="A74" s="1498"/>
      <c r="B74" s="602" t="s">
        <v>84</v>
      </c>
      <c r="C74" s="603" t="s">
        <v>260</v>
      </c>
      <c r="D74" s="58">
        <v>1695</v>
      </c>
      <c r="E74" s="58" t="s">
        <v>1461</v>
      </c>
      <c r="F74" s="58" t="s">
        <v>1461</v>
      </c>
      <c r="G74" s="58">
        <v>729</v>
      </c>
      <c r="H74" s="58">
        <v>397</v>
      </c>
      <c r="I74" s="58" t="s">
        <v>1461</v>
      </c>
      <c r="J74" s="58" t="s">
        <v>1461</v>
      </c>
      <c r="K74" s="58">
        <v>49</v>
      </c>
      <c r="L74" s="58">
        <v>2092</v>
      </c>
      <c r="M74" s="58" t="s">
        <v>1461</v>
      </c>
      <c r="N74" s="58" t="s">
        <v>1461</v>
      </c>
      <c r="O74" s="1539">
        <v>778</v>
      </c>
    </row>
    <row r="75" spans="1:15" ht="15.75" customHeight="1" x14ac:dyDescent="0.15">
      <c r="A75" s="1498"/>
      <c r="B75" s="1500" t="s">
        <v>85</v>
      </c>
      <c r="C75" s="1514" t="s">
        <v>263</v>
      </c>
      <c r="D75" s="50">
        <v>3237</v>
      </c>
      <c r="E75" s="50" t="s">
        <v>1461</v>
      </c>
      <c r="F75" s="50" t="s">
        <v>1461</v>
      </c>
      <c r="G75" s="50">
        <v>803</v>
      </c>
      <c r="H75" s="50">
        <v>452</v>
      </c>
      <c r="I75" s="50" t="s">
        <v>1461</v>
      </c>
      <c r="J75" s="50" t="s">
        <v>1461</v>
      </c>
      <c r="K75" s="50">
        <v>74</v>
      </c>
      <c r="L75" s="50">
        <v>3689</v>
      </c>
      <c r="M75" s="50" t="s">
        <v>1461</v>
      </c>
      <c r="N75" s="50" t="s">
        <v>1461</v>
      </c>
      <c r="O75" s="1545">
        <v>877</v>
      </c>
    </row>
    <row r="76" spans="1:15" ht="15.75" customHeight="1" x14ac:dyDescent="0.15">
      <c r="A76" s="1498"/>
      <c r="B76" s="602" t="s">
        <v>86</v>
      </c>
      <c r="C76" s="603" t="s">
        <v>261</v>
      </c>
      <c r="D76" s="58">
        <v>1905</v>
      </c>
      <c r="E76" s="58" t="s">
        <v>1461</v>
      </c>
      <c r="F76" s="58" t="s">
        <v>1461</v>
      </c>
      <c r="G76" s="58">
        <v>644</v>
      </c>
      <c r="H76" s="58">
        <v>353</v>
      </c>
      <c r="I76" s="58" t="s">
        <v>1461</v>
      </c>
      <c r="J76" s="58" t="s">
        <v>1461</v>
      </c>
      <c r="K76" s="58">
        <v>34</v>
      </c>
      <c r="L76" s="58">
        <v>2258</v>
      </c>
      <c r="M76" s="58" t="s">
        <v>1461</v>
      </c>
      <c r="N76" s="58" t="s">
        <v>1461</v>
      </c>
      <c r="O76" s="1539">
        <v>678</v>
      </c>
    </row>
    <row r="77" spans="1:15" ht="15.75" customHeight="1" x14ac:dyDescent="0.15">
      <c r="A77" s="1498"/>
      <c r="B77" s="1500" t="s">
        <v>87</v>
      </c>
      <c r="C77" s="1514" t="s">
        <v>300</v>
      </c>
      <c r="D77" s="50">
        <v>1565</v>
      </c>
      <c r="E77" s="50" t="s">
        <v>1461</v>
      </c>
      <c r="F77" s="50" t="s">
        <v>1461</v>
      </c>
      <c r="G77" s="50">
        <v>513</v>
      </c>
      <c r="H77" s="50">
        <v>399</v>
      </c>
      <c r="I77" s="50" t="s">
        <v>1461</v>
      </c>
      <c r="J77" s="50" t="s">
        <v>1461</v>
      </c>
      <c r="K77" s="50">
        <v>98</v>
      </c>
      <c r="L77" s="50">
        <v>1964</v>
      </c>
      <c r="M77" s="50" t="s">
        <v>1461</v>
      </c>
      <c r="N77" s="50" t="s">
        <v>1461</v>
      </c>
      <c r="O77" s="1545">
        <v>611</v>
      </c>
    </row>
    <row r="78" spans="1:15" ht="15.75" customHeight="1" x14ac:dyDescent="0.15">
      <c r="A78" s="1498"/>
      <c r="B78" s="517" t="s">
        <v>590</v>
      </c>
      <c r="C78" s="603" t="s">
        <v>606</v>
      </c>
      <c r="D78" s="58">
        <v>1940</v>
      </c>
      <c r="E78" s="58" t="s">
        <v>1461</v>
      </c>
      <c r="F78" s="58">
        <v>237</v>
      </c>
      <c r="G78" s="58">
        <v>144</v>
      </c>
      <c r="H78" s="58">
        <v>324</v>
      </c>
      <c r="I78" s="58" t="s">
        <v>1461</v>
      </c>
      <c r="J78" s="58">
        <v>0</v>
      </c>
      <c r="K78" s="58">
        <v>0</v>
      </c>
      <c r="L78" s="58">
        <v>2264</v>
      </c>
      <c r="M78" s="58" t="s">
        <v>1461</v>
      </c>
      <c r="N78" s="58">
        <v>237</v>
      </c>
      <c r="O78" s="1539">
        <v>144</v>
      </c>
    </row>
    <row r="79" spans="1:15" ht="15.75" customHeight="1" x14ac:dyDescent="0.15">
      <c r="A79" s="1498"/>
      <c r="B79" s="1520" t="s">
        <v>88</v>
      </c>
      <c r="C79" s="1514" t="s">
        <v>254</v>
      </c>
      <c r="D79" s="50">
        <v>722</v>
      </c>
      <c r="E79" s="50" t="s">
        <v>1461</v>
      </c>
      <c r="F79" s="50" t="s">
        <v>1461</v>
      </c>
      <c r="G79" s="50">
        <v>555</v>
      </c>
      <c r="H79" s="50">
        <v>602</v>
      </c>
      <c r="I79" s="50" t="s">
        <v>1461</v>
      </c>
      <c r="J79" s="50" t="s">
        <v>1461</v>
      </c>
      <c r="K79" s="50">
        <v>58</v>
      </c>
      <c r="L79" s="50">
        <v>1324</v>
      </c>
      <c r="M79" s="50" t="s">
        <v>1461</v>
      </c>
      <c r="N79" s="50" t="s">
        <v>1461</v>
      </c>
      <c r="O79" s="1545">
        <v>613</v>
      </c>
    </row>
    <row r="80" spans="1:15" ht="15.75" customHeight="1" x14ac:dyDescent="0.15">
      <c r="A80" s="1498"/>
      <c r="B80" s="2088" t="s">
        <v>89</v>
      </c>
      <c r="C80" s="548" t="s">
        <v>78</v>
      </c>
      <c r="D80" s="611">
        <v>647</v>
      </c>
      <c r="E80" s="2082" t="s">
        <v>1461</v>
      </c>
      <c r="F80" s="2082" t="s">
        <v>1461</v>
      </c>
      <c r="G80" s="611">
        <v>345</v>
      </c>
      <c r="H80" s="612">
        <v>53</v>
      </c>
      <c r="I80" s="2082" t="s">
        <v>1461</v>
      </c>
      <c r="J80" s="2082" t="s">
        <v>1461</v>
      </c>
      <c r="K80" s="611">
        <v>16</v>
      </c>
      <c r="L80" s="611">
        <v>700</v>
      </c>
      <c r="M80" s="2082" t="s">
        <v>1461</v>
      </c>
      <c r="N80" s="2082" t="s">
        <v>1461</v>
      </c>
      <c r="O80" s="1555">
        <v>361</v>
      </c>
    </row>
    <row r="81" spans="1:15" ht="15.75" customHeight="1" x14ac:dyDescent="0.15">
      <c r="A81" s="1498"/>
      <c r="B81" s="2089"/>
      <c r="C81" s="551" t="s">
        <v>302</v>
      </c>
      <c r="D81" s="613">
        <v>908</v>
      </c>
      <c r="E81" s="2083"/>
      <c r="F81" s="2083"/>
      <c r="G81" s="613">
        <v>422</v>
      </c>
      <c r="H81" s="613">
        <v>122</v>
      </c>
      <c r="I81" s="2083"/>
      <c r="J81" s="2083"/>
      <c r="K81" s="613">
        <v>24</v>
      </c>
      <c r="L81" s="613">
        <v>1030</v>
      </c>
      <c r="M81" s="2083"/>
      <c r="N81" s="2083"/>
      <c r="O81" s="1556">
        <v>446</v>
      </c>
    </row>
    <row r="82" spans="1:15" ht="15.75" customHeight="1" x14ac:dyDescent="0.15">
      <c r="A82" s="1498"/>
      <c r="B82" s="2089"/>
      <c r="C82" s="552" t="s">
        <v>255</v>
      </c>
      <c r="D82" s="614">
        <v>759</v>
      </c>
      <c r="E82" s="2084"/>
      <c r="F82" s="2084"/>
      <c r="G82" s="615">
        <v>371</v>
      </c>
      <c r="H82" s="614">
        <v>121</v>
      </c>
      <c r="I82" s="2084"/>
      <c r="J82" s="2084"/>
      <c r="K82" s="615">
        <v>20</v>
      </c>
      <c r="L82" s="614">
        <v>880</v>
      </c>
      <c r="M82" s="2084"/>
      <c r="N82" s="2084"/>
      <c r="O82" s="1557">
        <v>391</v>
      </c>
    </row>
    <row r="83" spans="1:15" ht="15.75" customHeight="1" x14ac:dyDescent="0.15">
      <c r="B83" s="2090"/>
      <c r="C83" s="553" t="s">
        <v>251</v>
      </c>
      <c r="D83" s="616">
        <v>2314</v>
      </c>
      <c r="E83" s="616" t="s">
        <v>1461</v>
      </c>
      <c r="F83" s="616" t="s">
        <v>1461</v>
      </c>
      <c r="G83" s="616">
        <v>1138</v>
      </c>
      <c r="H83" s="616">
        <v>296</v>
      </c>
      <c r="I83" s="616" t="s">
        <v>1461</v>
      </c>
      <c r="J83" s="616" t="s">
        <v>1461</v>
      </c>
      <c r="K83" s="616">
        <v>60</v>
      </c>
      <c r="L83" s="616">
        <v>2610</v>
      </c>
      <c r="M83" s="616" t="s">
        <v>1461</v>
      </c>
      <c r="N83" s="616" t="s">
        <v>1461</v>
      </c>
      <c r="O83" s="1558">
        <v>1198</v>
      </c>
    </row>
    <row r="84" spans="1:15" ht="15.75" customHeight="1" x14ac:dyDescent="0.15">
      <c r="B84" s="1957" t="s">
        <v>123</v>
      </c>
      <c r="C84" s="556" t="s">
        <v>181</v>
      </c>
      <c r="D84" s="144">
        <v>1026</v>
      </c>
      <c r="E84" s="2066" t="s">
        <v>1461</v>
      </c>
      <c r="F84" s="2066" t="s">
        <v>1461</v>
      </c>
      <c r="G84" s="144">
        <v>449</v>
      </c>
      <c r="H84" s="144">
        <v>930</v>
      </c>
      <c r="I84" s="2066" t="s">
        <v>1461</v>
      </c>
      <c r="J84" s="2066" t="s">
        <v>1461</v>
      </c>
      <c r="K84" s="1505">
        <v>123</v>
      </c>
      <c r="L84" s="144">
        <v>1956</v>
      </c>
      <c r="M84" s="2066" t="s">
        <v>1461</v>
      </c>
      <c r="N84" s="2066" t="s">
        <v>1461</v>
      </c>
      <c r="O84" s="1541">
        <v>572</v>
      </c>
    </row>
    <row r="85" spans="1:15" ht="15.75" customHeight="1" x14ac:dyDescent="0.15">
      <c r="B85" s="1957"/>
      <c r="C85" s="557" t="s">
        <v>182</v>
      </c>
      <c r="D85" s="1511">
        <v>1033</v>
      </c>
      <c r="E85" s="2068"/>
      <c r="F85" s="2068"/>
      <c r="G85" s="1509">
        <v>387</v>
      </c>
      <c r="H85" s="1511">
        <v>596</v>
      </c>
      <c r="I85" s="2068"/>
      <c r="J85" s="2068"/>
      <c r="K85" s="1509">
        <v>109</v>
      </c>
      <c r="L85" s="1511">
        <v>1629</v>
      </c>
      <c r="M85" s="2068"/>
      <c r="N85" s="2068"/>
      <c r="O85" s="1552">
        <v>496</v>
      </c>
    </row>
    <row r="86" spans="1:15" ht="15.75" customHeight="1" x14ac:dyDescent="0.15">
      <c r="B86" s="1957"/>
      <c r="C86" s="558" t="s">
        <v>251</v>
      </c>
      <c r="D86" s="50">
        <v>2059</v>
      </c>
      <c r="E86" s="50" t="s">
        <v>1461</v>
      </c>
      <c r="F86" s="50" t="s">
        <v>1461</v>
      </c>
      <c r="G86" s="50">
        <v>836</v>
      </c>
      <c r="H86" s="50">
        <v>1526</v>
      </c>
      <c r="I86" s="50" t="s">
        <v>1461</v>
      </c>
      <c r="J86" s="50" t="s">
        <v>1461</v>
      </c>
      <c r="K86" s="50">
        <v>232</v>
      </c>
      <c r="L86" s="50">
        <v>3585</v>
      </c>
      <c r="M86" s="50" t="s">
        <v>1461</v>
      </c>
      <c r="N86" s="50" t="s">
        <v>1461</v>
      </c>
      <c r="O86" s="1544">
        <v>1068</v>
      </c>
    </row>
    <row r="87" spans="1:15" ht="15.75" customHeight="1" x14ac:dyDescent="0.15">
      <c r="B87" s="2086" t="s">
        <v>592</v>
      </c>
      <c r="C87" s="2087"/>
      <c r="D87" s="616">
        <v>222732</v>
      </c>
      <c r="E87" s="616">
        <v>17344</v>
      </c>
      <c r="F87" s="616">
        <v>6841</v>
      </c>
      <c r="G87" s="616">
        <v>69279</v>
      </c>
      <c r="H87" s="616">
        <v>33525</v>
      </c>
      <c r="I87" s="616">
        <v>903</v>
      </c>
      <c r="J87" s="616">
        <v>609</v>
      </c>
      <c r="K87" s="616">
        <v>5699</v>
      </c>
      <c r="L87" s="616">
        <v>256257</v>
      </c>
      <c r="M87" s="616">
        <v>18247</v>
      </c>
      <c r="N87" s="616">
        <v>7450</v>
      </c>
      <c r="O87" s="1558">
        <v>74978</v>
      </c>
    </row>
    <row r="88" spans="1:15" ht="15.75" customHeight="1" x14ac:dyDescent="0.15">
      <c r="B88" s="1957" t="s">
        <v>593</v>
      </c>
      <c r="C88" s="2085"/>
      <c r="D88" s="50">
        <v>247122</v>
      </c>
      <c r="E88" s="50">
        <v>17344</v>
      </c>
      <c r="F88" s="50">
        <v>6841</v>
      </c>
      <c r="G88" s="50">
        <v>73856</v>
      </c>
      <c r="H88" s="50">
        <v>43997</v>
      </c>
      <c r="I88" s="50">
        <v>903</v>
      </c>
      <c r="J88" s="50">
        <v>609</v>
      </c>
      <c r="K88" s="50">
        <v>6226</v>
      </c>
      <c r="L88" s="50">
        <v>291119</v>
      </c>
      <c r="M88" s="50">
        <v>18247</v>
      </c>
      <c r="N88" s="50">
        <v>7450</v>
      </c>
      <c r="O88" s="1544">
        <v>80082</v>
      </c>
    </row>
    <row r="89" spans="1:15" ht="15.75" customHeight="1" x14ac:dyDescent="0.15">
      <c r="A89" s="1498"/>
      <c r="B89" s="1515" t="s">
        <v>58</v>
      </c>
      <c r="C89" s="1516" t="s">
        <v>31</v>
      </c>
      <c r="D89" s="616">
        <v>638</v>
      </c>
      <c r="E89" s="616" t="s">
        <v>1461</v>
      </c>
      <c r="F89" s="616" t="s">
        <v>1461</v>
      </c>
      <c r="G89" s="616">
        <v>148</v>
      </c>
      <c r="H89" s="616">
        <v>2307</v>
      </c>
      <c r="I89" s="616" t="s">
        <v>1461</v>
      </c>
      <c r="J89" s="616" t="s">
        <v>1461</v>
      </c>
      <c r="K89" s="616">
        <v>145</v>
      </c>
      <c r="L89" s="616">
        <v>2945</v>
      </c>
      <c r="M89" s="616" t="s">
        <v>1461</v>
      </c>
      <c r="N89" s="616" t="s">
        <v>1461</v>
      </c>
      <c r="O89" s="1559">
        <v>293</v>
      </c>
    </row>
    <row r="90" spans="1:15" ht="15" customHeight="1" thickBot="1" x14ac:dyDescent="0.2">
      <c r="A90" s="1498"/>
      <c r="B90" s="512" t="s">
        <v>58</v>
      </c>
      <c r="C90" s="312" t="s">
        <v>32</v>
      </c>
      <c r="D90" s="617" t="s">
        <v>1461</v>
      </c>
      <c r="E90" s="617" t="s">
        <v>1461</v>
      </c>
      <c r="F90" s="617" t="s">
        <v>1461</v>
      </c>
      <c r="G90" s="617" t="s">
        <v>1461</v>
      </c>
      <c r="H90" s="617" t="s">
        <v>1461</v>
      </c>
      <c r="I90" s="617" t="s">
        <v>1461</v>
      </c>
      <c r="J90" s="617" t="s">
        <v>1461</v>
      </c>
      <c r="K90" s="617" t="s">
        <v>1461</v>
      </c>
      <c r="L90" s="617">
        <v>79</v>
      </c>
      <c r="M90" s="617" t="s">
        <v>1461</v>
      </c>
      <c r="N90" s="617" t="s">
        <v>1461</v>
      </c>
      <c r="O90" s="618" t="s">
        <v>1461</v>
      </c>
    </row>
    <row r="91" spans="1:15" x14ac:dyDescent="0.15">
      <c r="L91" s="1562"/>
    </row>
    <row r="93" spans="1:15" s="27" customFormat="1" x14ac:dyDescent="0.15">
      <c r="A93" s="4"/>
      <c r="B93" s="4"/>
      <c r="D93" s="1563"/>
      <c r="E93" s="1563"/>
      <c r="F93" s="1563"/>
      <c r="G93" s="1563"/>
      <c r="H93" s="1563"/>
      <c r="I93" s="1563"/>
      <c r="J93" s="1563"/>
      <c r="K93" s="1563"/>
      <c r="L93" s="1563"/>
      <c r="M93" s="1563"/>
      <c r="N93" s="1563"/>
      <c r="O93" s="1563"/>
    </row>
    <row r="97" spans="5:8" ht="14.25" thickBot="1" x14ac:dyDescent="0.2">
      <c r="E97" s="2081"/>
      <c r="F97" s="2081"/>
      <c r="G97" s="2081"/>
      <c r="H97" s="2081"/>
    </row>
  </sheetData>
  <mergeCells count="101">
    <mergeCell ref="N50:N56"/>
    <mergeCell ref="I51:I56"/>
    <mergeCell ref="M51:M56"/>
    <mergeCell ref="E62:E63"/>
    <mergeCell ref="E58:E60"/>
    <mergeCell ref="I58:I60"/>
    <mergeCell ref="M58:M60"/>
    <mergeCell ref="M62:M63"/>
    <mergeCell ref="I62:I63"/>
    <mergeCell ref="F50:F56"/>
    <mergeCell ref="E51:E56"/>
    <mergeCell ref="N84:N85"/>
    <mergeCell ref="E84:E85"/>
    <mergeCell ref="F84:F85"/>
    <mergeCell ref="I84:I85"/>
    <mergeCell ref="J84:J85"/>
    <mergeCell ref="N80:N82"/>
    <mergeCell ref="M69:M70"/>
    <mergeCell ref="F65:F67"/>
    <mergeCell ref="I65:I67"/>
    <mergeCell ref="J65:J67"/>
    <mergeCell ref="M65:M67"/>
    <mergeCell ref="N65:N67"/>
    <mergeCell ref="N69:N70"/>
    <mergeCell ref="J80:J82"/>
    <mergeCell ref="M80:M82"/>
    <mergeCell ref="A1:A2"/>
    <mergeCell ref="B1:B2"/>
    <mergeCell ref="B4:B13"/>
    <mergeCell ref="B14:B20"/>
    <mergeCell ref="B21:B25"/>
    <mergeCell ref="H1:K1"/>
    <mergeCell ref="C1:C2"/>
    <mergeCell ref="E5:E12"/>
    <mergeCell ref="F15:F19"/>
    <mergeCell ref="D1:G1"/>
    <mergeCell ref="J15:J19"/>
    <mergeCell ref="F5:F12"/>
    <mergeCell ref="I5:I12"/>
    <mergeCell ref="I15:I19"/>
    <mergeCell ref="B41:B44"/>
    <mergeCell ref="I29:I30"/>
    <mergeCell ref="B28:B31"/>
    <mergeCell ref="B37:B40"/>
    <mergeCell ref="J5:J12"/>
    <mergeCell ref="I22:I24"/>
    <mergeCell ref="F29:F30"/>
    <mergeCell ref="E22:E24"/>
    <mergeCell ref="E29:E30"/>
    <mergeCell ref="J29:J30"/>
    <mergeCell ref="B34:B36"/>
    <mergeCell ref="E15:E19"/>
    <mergeCell ref="F21:F24"/>
    <mergeCell ref="J21:J24"/>
    <mergeCell ref="J37:J39"/>
    <mergeCell ref="E42:E43"/>
    <mergeCell ref="I42:I43"/>
    <mergeCell ref="J41:J43"/>
    <mergeCell ref="F37:F39"/>
    <mergeCell ref="F41:F43"/>
    <mergeCell ref="E38:E39"/>
    <mergeCell ref="I38:I39"/>
    <mergeCell ref="J45:J48"/>
    <mergeCell ref="J69:J70"/>
    <mergeCell ref="B45:B49"/>
    <mergeCell ref="M84:M85"/>
    <mergeCell ref="E97:H97"/>
    <mergeCell ref="E80:E82"/>
    <mergeCell ref="F80:F82"/>
    <mergeCell ref="I80:I82"/>
    <mergeCell ref="I45:I48"/>
    <mergeCell ref="E69:E70"/>
    <mergeCell ref="I69:I70"/>
    <mergeCell ref="E65:E67"/>
    <mergeCell ref="E45:E48"/>
    <mergeCell ref="F45:F48"/>
    <mergeCell ref="F69:F70"/>
    <mergeCell ref="B88:C88"/>
    <mergeCell ref="B50:B57"/>
    <mergeCell ref="B58:B64"/>
    <mergeCell ref="B65:B68"/>
    <mergeCell ref="B69:B71"/>
    <mergeCell ref="B87:C87"/>
    <mergeCell ref="B80:B83"/>
    <mergeCell ref="B84:B86"/>
    <mergeCell ref="J50:J56"/>
    <mergeCell ref="N45:N48"/>
    <mergeCell ref="L1:O1"/>
    <mergeCell ref="M29:M30"/>
    <mergeCell ref="N29:N30"/>
    <mergeCell ref="N5:N12"/>
    <mergeCell ref="M22:M24"/>
    <mergeCell ref="N15:N19"/>
    <mergeCell ref="M5:M12"/>
    <mergeCell ref="M15:M19"/>
    <mergeCell ref="M45:M48"/>
    <mergeCell ref="N21:N24"/>
    <mergeCell ref="M38:M39"/>
    <mergeCell ref="N37:N39"/>
    <mergeCell ref="M42:M43"/>
    <mergeCell ref="N41:N43"/>
  </mergeCells>
  <phoneticPr fontId="2"/>
  <printOptions horizontalCentered="1" verticalCentered="1"/>
  <pageMargins left="0.51181102362204722" right="0.23622047244094491" top="0.39370078740157483" bottom="0" header="0.19685039370078741" footer="0"/>
  <pageSetup paperSize="9" scale="59" orientation="portrait" copies="3" r:id="rId1"/>
  <headerFooter alignWithMargins="0">
    <oddHeader>&amp;C&amp;"ＭＳ Ｐゴシック,太字"&amp;16&amp;A&amp;R&amp;9
公共図書館調査（２０２２年度）</oddHeader>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1"/>
    <pageSetUpPr fitToPage="1"/>
  </sheetPr>
  <dimension ref="A1:U112"/>
  <sheetViews>
    <sheetView zoomScale="90" zoomScaleNormal="90" zoomScaleSheetLayoutView="90" workbookViewId="0">
      <selection activeCell="B1" sqref="B1:B2"/>
    </sheetView>
  </sheetViews>
  <sheetFormatPr defaultRowHeight="13.5" x14ac:dyDescent="0.15"/>
  <cols>
    <col min="1" max="1" width="4.25" style="5" customWidth="1"/>
    <col min="2" max="2" width="10.875" style="5" customWidth="1"/>
    <col min="3" max="3" width="8.625" style="9" customWidth="1"/>
    <col min="4" max="4" width="9.75" style="24" customWidth="1"/>
    <col min="5" max="5" width="7.5" style="24" customWidth="1"/>
    <col min="6" max="6" width="12.25" style="26" customWidth="1"/>
    <col min="7" max="7" width="12" style="30" bestFit="1" customWidth="1"/>
    <col min="8" max="8" width="10.625" style="30" customWidth="1"/>
    <col min="9" max="9" width="11.625" style="31" customWidth="1"/>
    <col min="10" max="10" width="10.625" style="31" customWidth="1"/>
    <col min="11" max="11" width="11.5" style="24" customWidth="1"/>
    <col min="12" max="13" width="9.625" style="24" customWidth="1"/>
    <col min="14" max="14" width="8.375" style="24" bestFit="1" customWidth="1"/>
    <col min="15" max="15" width="9.125" style="28" bestFit="1" customWidth="1"/>
    <col min="16" max="16384" width="9" style="5"/>
  </cols>
  <sheetData>
    <row r="1" spans="1:21" s="6" customFormat="1" ht="15" customHeight="1" x14ac:dyDescent="0.15">
      <c r="A1" s="2100" t="s">
        <v>605</v>
      </c>
      <c r="B1" s="2045" t="s">
        <v>169</v>
      </c>
      <c r="C1" s="1741" t="s">
        <v>258</v>
      </c>
      <c r="D1" s="300" t="s">
        <v>282</v>
      </c>
      <c r="E1" s="300" t="s">
        <v>274</v>
      </c>
      <c r="F1" s="2096" t="s">
        <v>235</v>
      </c>
      <c r="G1" s="2097"/>
      <c r="H1" s="2097"/>
      <c r="I1" s="2097"/>
      <c r="J1" s="2098"/>
      <c r="K1" s="2069" t="s">
        <v>275</v>
      </c>
      <c r="L1" s="2069" t="s">
        <v>276</v>
      </c>
      <c r="M1" s="2069"/>
      <c r="N1" s="300" t="s">
        <v>171</v>
      </c>
      <c r="O1" s="301" t="s">
        <v>277</v>
      </c>
    </row>
    <row r="2" spans="1:21" s="6" customFormat="1" ht="15" customHeight="1" thickBot="1" x14ac:dyDescent="0.2">
      <c r="A2" s="2101"/>
      <c r="B2" s="2046"/>
      <c r="C2" s="1742"/>
      <c r="D2" s="299" t="s">
        <v>278</v>
      </c>
      <c r="E2" s="299" t="s">
        <v>279</v>
      </c>
      <c r="F2" s="299" t="s">
        <v>272</v>
      </c>
      <c r="G2" s="309" t="s">
        <v>601</v>
      </c>
      <c r="H2" s="309" t="s">
        <v>597</v>
      </c>
      <c r="I2" s="310" t="s">
        <v>602</v>
      </c>
      <c r="J2" s="310" t="s">
        <v>596</v>
      </c>
      <c r="K2" s="1718"/>
      <c r="L2" s="299" t="s">
        <v>280</v>
      </c>
      <c r="M2" s="299" t="s">
        <v>281</v>
      </c>
      <c r="N2" s="299" t="s">
        <v>514</v>
      </c>
      <c r="O2" s="311" t="s">
        <v>167</v>
      </c>
    </row>
    <row r="3" spans="1:21" ht="15" customHeight="1" x14ac:dyDescent="0.15">
      <c r="A3" s="187"/>
      <c r="B3" s="174" t="s">
        <v>66</v>
      </c>
      <c r="C3" s="11" t="s">
        <v>33</v>
      </c>
      <c r="D3" s="1506">
        <v>304</v>
      </c>
      <c r="E3" s="1519">
        <v>3625</v>
      </c>
      <c r="F3" s="1519">
        <v>1102003</v>
      </c>
      <c r="G3" s="1519" t="s">
        <v>117</v>
      </c>
      <c r="H3" s="1519" t="s">
        <v>1461</v>
      </c>
      <c r="I3" s="1519" t="s">
        <v>1461</v>
      </c>
      <c r="J3" s="1519">
        <v>297005</v>
      </c>
      <c r="K3" s="1519">
        <v>311260</v>
      </c>
      <c r="L3" s="1519">
        <v>1544</v>
      </c>
      <c r="M3" s="1519">
        <v>33818</v>
      </c>
      <c r="N3" s="1519">
        <v>79219</v>
      </c>
      <c r="O3" s="411">
        <v>77074</v>
      </c>
    </row>
    <row r="4" spans="1:21" ht="15" customHeight="1" x14ac:dyDescent="0.15">
      <c r="A4" s="35"/>
      <c r="B4" s="1998" t="s">
        <v>67</v>
      </c>
      <c r="C4" s="118" t="s">
        <v>37</v>
      </c>
      <c r="D4" s="143">
        <v>212</v>
      </c>
      <c r="E4" s="146">
        <v>6883</v>
      </c>
      <c r="F4" s="143">
        <v>1459293</v>
      </c>
      <c r="G4" s="2080" t="s">
        <v>117</v>
      </c>
      <c r="H4" s="143">
        <v>53352</v>
      </c>
      <c r="I4" s="143">
        <v>721170</v>
      </c>
      <c r="J4" s="143">
        <v>463536</v>
      </c>
      <c r="K4" s="143">
        <v>484198</v>
      </c>
      <c r="L4" s="143">
        <v>609</v>
      </c>
      <c r="M4" s="143">
        <v>1419</v>
      </c>
      <c r="N4" s="143">
        <v>6152</v>
      </c>
      <c r="O4" s="400">
        <v>8451</v>
      </c>
      <c r="T4" s="394">
        <v>470297</v>
      </c>
      <c r="U4" s="394">
        <v>494068</v>
      </c>
    </row>
    <row r="5" spans="1:21" ht="15" customHeight="1" x14ac:dyDescent="0.15">
      <c r="A5" s="35"/>
      <c r="B5" s="1999"/>
      <c r="C5" s="119" t="s">
        <v>40</v>
      </c>
      <c r="D5" s="1512">
        <v>201</v>
      </c>
      <c r="E5" s="147">
        <v>4118</v>
      </c>
      <c r="F5" s="1512">
        <v>827720</v>
      </c>
      <c r="G5" s="2072"/>
      <c r="H5" s="2074" t="s">
        <v>1461</v>
      </c>
      <c r="I5" s="2074" t="s">
        <v>1461</v>
      </c>
      <c r="J5" s="1624">
        <v>181595</v>
      </c>
      <c r="K5" s="1625">
        <v>276320</v>
      </c>
      <c r="L5" s="1625">
        <v>459</v>
      </c>
      <c r="M5" s="1625">
        <v>0</v>
      </c>
      <c r="N5" s="1625">
        <v>3855</v>
      </c>
      <c r="O5" s="401">
        <v>6346</v>
      </c>
      <c r="T5" s="394">
        <v>185909</v>
      </c>
      <c r="U5" s="394">
        <v>282666</v>
      </c>
    </row>
    <row r="6" spans="1:21" ht="15" customHeight="1" x14ac:dyDescent="0.15">
      <c r="A6" s="35"/>
      <c r="B6" s="1999"/>
      <c r="C6" s="119" t="s">
        <v>41</v>
      </c>
      <c r="D6" s="1512">
        <v>203</v>
      </c>
      <c r="E6" s="147">
        <v>1409</v>
      </c>
      <c r="F6" s="1512">
        <v>286103</v>
      </c>
      <c r="G6" s="2072"/>
      <c r="H6" s="2072"/>
      <c r="I6" s="2072"/>
      <c r="J6" s="1624">
        <v>100357</v>
      </c>
      <c r="K6" s="1625">
        <v>79316</v>
      </c>
      <c r="L6" s="1625">
        <v>399</v>
      </c>
      <c r="M6" s="1625">
        <v>0</v>
      </c>
      <c r="N6" s="1625">
        <v>702</v>
      </c>
      <c r="O6" s="401">
        <v>1761</v>
      </c>
      <c r="T6" s="394">
        <v>101458</v>
      </c>
      <c r="U6" s="394">
        <v>81077</v>
      </c>
    </row>
    <row r="7" spans="1:21" ht="15" customHeight="1" x14ac:dyDescent="0.15">
      <c r="A7" s="35"/>
      <c r="B7" s="1999"/>
      <c r="C7" s="119" t="s">
        <v>38</v>
      </c>
      <c r="D7" s="1512">
        <v>208</v>
      </c>
      <c r="E7" s="147">
        <v>77</v>
      </c>
      <c r="F7" s="1512">
        <v>15974</v>
      </c>
      <c r="G7" s="2072"/>
      <c r="H7" s="2072"/>
      <c r="I7" s="2072"/>
      <c r="J7" s="1624">
        <v>4796</v>
      </c>
      <c r="K7" s="1625">
        <v>6539</v>
      </c>
      <c r="L7" s="1625" t="s">
        <v>1461</v>
      </c>
      <c r="M7" s="1625" t="s">
        <v>1461</v>
      </c>
      <c r="N7" s="1625" t="s">
        <v>1461</v>
      </c>
      <c r="O7" s="401" t="s">
        <v>1461</v>
      </c>
    </row>
    <row r="8" spans="1:21" ht="15" customHeight="1" x14ac:dyDescent="0.15">
      <c r="A8" s="35"/>
      <c r="B8" s="1999"/>
      <c r="C8" s="119" t="s">
        <v>39</v>
      </c>
      <c r="D8" s="1512">
        <v>167</v>
      </c>
      <c r="E8" s="147">
        <v>1354</v>
      </c>
      <c r="F8" s="1512">
        <v>226105</v>
      </c>
      <c r="G8" s="2072"/>
      <c r="H8" s="2072"/>
      <c r="I8" s="2072"/>
      <c r="J8" s="1624">
        <v>97764</v>
      </c>
      <c r="K8" s="1625">
        <v>105593</v>
      </c>
      <c r="L8" s="1625">
        <v>123</v>
      </c>
      <c r="M8" s="1625">
        <v>0</v>
      </c>
      <c r="N8" s="1625" t="s">
        <v>1461</v>
      </c>
      <c r="O8" s="401">
        <v>758</v>
      </c>
    </row>
    <row r="9" spans="1:21" ht="15" customHeight="1" x14ac:dyDescent="0.15">
      <c r="A9" s="35"/>
      <c r="B9" s="1999"/>
      <c r="C9" s="119" t="s">
        <v>294</v>
      </c>
      <c r="D9" s="1512">
        <v>198</v>
      </c>
      <c r="E9" s="147">
        <v>139</v>
      </c>
      <c r="F9" s="1512">
        <v>27569</v>
      </c>
      <c r="G9" s="2072"/>
      <c r="H9" s="2072"/>
      <c r="I9" s="2072"/>
      <c r="J9" s="1624">
        <v>8427</v>
      </c>
      <c r="K9" s="1625">
        <v>10482</v>
      </c>
      <c r="L9" s="1625">
        <v>11</v>
      </c>
      <c r="M9" s="1625">
        <v>0</v>
      </c>
      <c r="N9" s="1625">
        <v>665</v>
      </c>
      <c r="O9" s="401">
        <v>215</v>
      </c>
    </row>
    <row r="10" spans="1:21" ht="15" customHeight="1" x14ac:dyDescent="0.15">
      <c r="A10" s="35"/>
      <c r="B10" s="1999"/>
      <c r="C10" s="119" t="s">
        <v>293</v>
      </c>
      <c r="D10" s="1512">
        <v>198</v>
      </c>
      <c r="E10" s="147">
        <v>369</v>
      </c>
      <c r="F10" s="1512">
        <v>73127</v>
      </c>
      <c r="G10" s="2072"/>
      <c r="H10" s="2072"/>
      <c r="I10" s="2072"/>
      <c r="J10" s="1624">
        <v>30338</v>
      </c>
      <c r="K10" s="1625">
        <v>23497</v>
      </c>
      <c r="L10" s="1625">
        <v>152</v>
      </c>
      <c r="M10" s="1625">
        <v>0</v>
      </c>
      <c r="N10" s="1625">
        <v>325</v>
      </c>
      <c r="O10" s="401">
        <v>228</v>
      </c>
    </row>
    <row r="11" spans="1:21" s="27" customFormat="1" ht="15" customHeight="1" x14ac:dyDescent="0.15">
      <c r="A11" s="35"/>
      <c r="B11" s="1999"/>
      <c r="C11" s="119" t="s">
        <v>295</v>
      </c>
      <c r="D11" s="1512">
        <v>201</v>
      </c>
      <c r="E11" s="147">
        <v>571</v>
      </c>
      <c r="F11" s="1512">
        <v>114697</v>
      </c>
      <c r="G11" s="2072"/>
      <c r="H11" s="2072"/>
      <c r="I11" s="2072"/>
      <c r="J11" s="1624">
        <v>42388</v>
      </c>
      <c r="K11" s="1625">
        <v>44806</v>
      </c>
      <c r="L11" s="1625">
        <v>38</v>
      </c>
      <c r="M11" s="1625">
        <v>0</v>
      </c>
      <c r="N11" s="1625">
        <v>500</v>
      </c>
      <c r="O11" s="401">
        <v>445</v>
      </c>
    </row>
    <row r="12" spans="1:21" s="27" customFormat="1" ht="15" customHeight="1" x14ac:dyDescent="0.15">
      <c r="A12" s="35"/>
      <c r="B12" s="1999"/>
      <c r="C12" s="219" t="s">
        <v>298</v>
      </c>
      <c r="D12" s="1510">
        <v>183</v>
      </c>
      <c r="E12" s="295">
        <v>956</v>
      </c>
      <c r="F12" s="1510">
        <v>174859</v>
      </c>
      <c r="G12" s="2073"/>
      <c r="H12" s="2073"/>
      <c r="I12" s="2073"/>
      <c r="J12" s="1624">
        <v>62154</v>
      </c>
      <c r="K12" s="1624">
        <v>43739</v>
      </c>
      <c r="L12" s="1624">
        <v>13</v>
      </c>
      <c r="M12" s="1624">
        <v>0</v>
      </c>
      <c r="N12" s="1624">
        <v>86</v>
      </c>
      <c r="O12" s="410">
        <v>1928</v>
      </c>
    </row>
    <row r="13" spans="1:21" s="27" customFormat="1" ht="15" customHeight="1" x14ac:dyDescent="0.15">
      <c r="A13" s="35"/>
      <c r="B13" s="2000"/>
      <c r="C13" s="184" t="s">
        <v>251</v>
      </c>
      <c r="D13" s="60">
        <v>196.77777777777777</v>
      </c>
      <c r="E13" s="60">
        <v>16290</v>
      </c>
      <c r="F13" s="60">
        <v>3205447</v>
      </c>
      <c r="G13" s="60">
        <v>0</v>
      </c>
      <c r="H13" s="60">
        <v>53352</v>
      </c>
      <c r="I13" s="60">
        <v>721170</v>
      </c>
      <c r="J13" s="60">
        <v>991355</v>
      </c>
      <c r="K13" s="60">
        <v>1074490</v>
      </c>
      <c r="L13" s="60">
        <v>1804</v>
      </c>
      <c r="M13" s="60">
        <v>1419</v>
      </c>
      <c r="N13" s="60">
        <v>12285</v>
      </c>
      <c r="O13" s="412">
        <v>20132</v>
      </c>
    </row>
    <row r="14" spans="1:21" ht="15" customHeight="1" x14ac:dyDescent="0.15">
      <c r="A14" s="35"/>
      <c r="B14" s="2004" t="s">
        <v>68</v>
      </c>
      <c r="C14" s="120" t="s">
        <v>283</v>
      </c>
      <c r="D14" s="149">
        <v>304</v>
      </c>
      <c r="E14" s="149">
        <v>3136</v>
      </c>
      <c r="F14" s="149">
        <v>953369</v>
      </c>
      <c r="G14" s="149">
        <v>941455</v>
      </c>
      <c r="H14" s="149">
        <v>6272</v>
      </c>
      <c r="I14" s="149">
        <v>112045</v>
      </c>
      <c r="J14" s="149">
        <v>343132</v>
      </c>
      <c r="K14" s="149">
        <v>746724</v>
      </c>
      <c r="L14" s="149">
        <v>1750</v>
      </c>
      <c r="M14" s="149">
        <v>2866</v>
      </c>
      <c r="N14" s="149">
        <v>9184</v>
      </c>
      <c r="O14" s="414">
        <v>1349</v>
      </c>
    </row>
    <row r="15" spans="1:21" ht="15" customHeight="1" x14ac:dyDescent="0.15">
      <c r="A15" s="35"/>
      <c r="B15" s="2005"/>
      <c r="C15" s="121" t="s">
        <v>223</v>
      </c>
      <c r="D15" s="148">
        <v>304</v>
      </c>
      <c r="E15" s="148">
        <v>1230</v>
      </c>
      <c r="F15" s="148">
        <v>374017</v>
      </c>
      <c r="G15" s="148">
        <v>368297</v>
      </c>
      <c r="H15" s="2102" t="s">
        <v>1461</v>
      </c>
      <c r="I15" s="2108" t="s">
        <v>636</v>
      </c>
      <c r="J15" s="1632">
        <v>151737</v>
      </c>
      <c r="K15" s="148">
        <v>16238</v>
      </c>
      <c r="L15" s="148">
        <v>876</v>
      </c>
      <c r="M15" s="2108" t="s">
        <v>636</v>
      </c>
      <c r="N15" s="148">
        <v>704</v>
      </c>
      <c r="O15" s="415">
        <v>95</v>
      </c>
    </row>
    <row r="16" spans="1:21" ht="15" customHeight="1" x14ac:dyDescent="0.15">
      <c r="A16" s="35"/>
      <c r="B16" s="2005"/>
      <c r="C16" s="121" t="s">
        <v>284</v>
      </c>
      <c r="D16" s="148">
        <v>304</v>
      </c>
      <c r="E16" s="148">
        <v>798</v>
      </c>
      <c r="F16" s="148">
        <v>242688</v>
      </c>
      <c r="G16" s="148">
        <v>240596</v>
      </c>
      <c r="H16" s="2102"/>
      <c r="I16" s="2109"/>
      <c r="J16" s="1632">
        <v>91302</v>
      </c>
      <c r="K16" s="148">
        <v>15816</v>
      </c>
      <c r="L16" s="148">
        <v>347</v>
      </c>
      <c r="M16" s="2109"/>
      <c r="N16" s="148">
        <v>1639</v>
      </c>
      <c r="O16" s="415">
        <v>240</v>
      </c>
    </row>
    <row r="17" spans="1:15" ht="15" customHeight="1" x14ac:dyDescent="0.15">
      <c r="A17" s="35"/>
      <c r="B17" s="2005"/>
      <c r="C17" s="121" t="s">
        <v>204</v>
      </c>
      <c r="D17" s="148">
        <v>308</v>
      </c>
      <c r="E17" s="148">
        <v>1146</v>
      </c>
      <c r="F17" s="148">
        <v>352863</v>
      </c>
      <c r="G17" s="148">
        <v>347009</v>
      </c>
      <c r="H17" s="2102"/>
      <c r="I17" s="2109"/>
      <c r="J17" s="1632">
        <v>161000</v>
      </c>
      <c r="K17" s="148">
        <v>16308</v>
      </c>
      <c r="L17" s="148">
        <v>589</v>
      </c>
      <c r="M17" s="2109"/>
      <c r="N17" s="148">
        <v>1664</v>
      </c>
      <c r="O17" s="415">
        <v>804</v>
      </c>
    </row>
    <row r="18" spans="1:15" ht="15" customHeight="1" x14ac:dyDescent="0.15">
      <c r="A18" s="35"/>
      <c r="B18" s="2005"/>
      <c r="C18" s="121" t="s">
        <v>252</v>
      </c>
      <c r="D18" s="148">
        <v>293</v>
      </c>
      <c r="E18" s="148">
        <v>462</v>
      </c>
      <c r="F18" s="148">
        <v>135508</v>
      </c>
      <c r="G18" s="148">
        <v>134595</v>
      </c>
      <c r="H18" s="2102"/>
      <c r="I18" s="2109"/>
      <c r="J18" s="1632">
        <v>75886</v>
      </c>
      <c r="K18" s="148">
        <v>8785</v>
      </c>
      <c r="L18" s="148">
        <v>91</v>
      </c>
      <c r="M18" s="2109"/>
      <c r="N18" s="148">
        <v>99</v>
      </c>
      <c r="O18" s="415">
        <v>237</v>
      </c>
    </row>
    <row r="19" spans="1:15" ht="15" customHeight="1" x14ac:dyDescent="0.15">
      <c r="A19" s="35"/>
      <c r="B19" s="2005"/>
      <c r="C19" s="220" t="s">
        <v>253</v>
      </c>
      <c r="D19" s="1518">
        <v>293</v>
      </c>
      <c r="E19" s="1518">
        <v>674</v>
      </c>
      <c r="F19" s="1518">
        <v>197489</v>
      </c>
      <c r="G19" s="1518">
        <v>184865</v>
      </c>
      <c r="H19" s="2103"/>
      <c r="I19" s="2110"/>
      <c r="J19" s="1632">
        <v>83078</v>
      </c>
      <c r="K19" s="1632">
        <v>7283</v>
      </c>
      <c r="L19" s="1632">
        <v>88</v>
      </c>
      <c r="M19" s="2110"/>
      <c r="N19" s="1632">
        <v>394</v>
      </c>
      <c r="O19" s="416">
        <v>482</v>
      </c>
    </row>
    <row r="20" spans="1:15" s="27" customFormat="1" ht="15" customHeight="1" x14ac:dyDescent="0.15">
      <c r="A20" s="35"/>
      <c r="B20" s="2006"/>
      <c r="C20" s="173" t="s">
        <v>251</v>
      </c>
      <c r="D20" s="59">
        <v>301</v>
      </c>
      <c r="E20" s="59">
        <v>7495</v>
      </c>
      <c r="F20" s="59">
        <v>2255934</v>
      </c>
      <c r="G20" s="59">
        <v>2216817</v>
      </c>
      <c r="H20" s="59">
        <v>6272</v>
      </c>
      <c r="I20" s="59">
        <v>112045</v>
      </c>
      <c r="J20" s="59">
        <v>906135</v>
      </c>
      <c r="K20" s="59">
        <v>811154</v>
      </c>
      <c r="L20" s="59">
        <v>3741</v>
      </c>
      <c r="M20" s="59">
        <v>2866</v>
      </c>
      <c r="N20" s="59">
        <v>13684</v>
      </c>
      <c r="O20" s="413">
        <v>3207</v>
      </c>
    </row>
    <row r="21" spans="1:15" ht="15" customHeight="1" x14ac:dyDescent="0.15">
      <c r="A21" s="35"/>
      <c r="B21" s="1998" t="s">
        <v>69</v>
      </c>
      <c r="C21" s="118" t="s">
        <v>285</v>
      </c>
      <c r="D21" s="146">
        <v>283</v>
      </c>
      <c r="E21" s="366">
        <v>1194</v>
      </c>
      <c r="F21" s="366">
        <v>337978</v>
      </c>
      <c r="G21" s="366">
        <v>299275</v>
      </c>
      <c r="H21" s="366">
        <v>18429</v>
      </c>
      <c r="I21" s="2111" t="s">
        <v>1461</v>
      </c>
      <c r="J21" s="1626">
        <v>117368</v>
      </c>
      <c r="K21" s="1626">
        <v>68862</v>
      </c>
      <c r="L21" s="1626">
        <v>3865</v>
      </c>
      <c r="M21" s="1626">
        <v>1015</v>
      </c>
      <c r="N21" s="1626">
        <v>1144</v>
      </c>
      <c r="O21" s="417">
        <v>84</v>
      </c>
    </row>
    <row r="22" spans="1:15" ht="15" customHeight="1" x14ac:dyDescent="0.15">
      <c r="A22" s="35"/>
      <c r="B22" s="1999"/>
      <c r="C22" s="119" t="s">
        <v>44</v>
      </c>
      <c r="D22" s="147">
        <v>231</v>
      </c>
      <c r="E22" s="147">
        <v>80</v>
      </c>
      <c r="F22" s="147">
        <v>18519</v>
      </c>
      <c r="G22" s="147">
        <v>18211</v>
      </c>
      <c r="H22" s="2114" t="s">
        <v>1461</v>
      </c>
      <c r="I22" s="2112"/>
      <c r="J22" s="147">
        <v>6681</v>
      </c>
      <c r="K22" s="147">
        <v>3208</v>
      </c>
      <c r="L22" s="2105" t="s">
        <v>636</v>
      </c>
      <c r="M22" s="2105" t="s">
        <v>636</v>
      </c>
      <c r="N22" s="147">
        <v>153</v>
      </c>
      <c r="O22" s="418">
        <v>34</v>
      </c>
    </row>
    <row r="23" spans="1:15" ht="15" customHeight="1" x14ac:dyDescent="0.15">
      <c r="A23" s="35"/>
      <c r="B23" s="1999"/>
      <c r="C23" s="119" t="s">
        <v>45</v>
      </c>
      <c r="D23" s="147">
        <v>231</v>
      </c>
      <c r="E23" s="147">
        <v>218</v>
      </c>
      <c r="F23" s="147">
        <v>50463</v>
      </c>
      <c r="G23" s="147">
        <v>45478</v>
      </c>
      <c r="H23" s="2112"/>
      <c r="I23" s="2112"/>
      <c r="J23" s="147">
        <v>26993</v>
      </c>
      <c r="K23" s="147">
        <v>3329</v>
      </c>
      <c r="L23" s="2106"/>
      <c r="M23" s="2106"/>
      <c r="N23" s="147">
        <v>69</v>
      </c>
      <c r="O23" s="418">
        <v>165</v>
      </c>
    </row>
    <row r="24" spans="1:15" ht="15" customHeight="1" x14ac:dyDescent="0.15">
      <c r="A24" s="35"/>
      <c r="B24" s="1999"/>
      <c r="C24" s="219" t="s">
        <v>46</v>
      </c>
      <c r="D24" s="295">
        <v>231</v>
      </c>
      <c r="E24" s="365">
        <v>195</v>
      </c>
      <c r="F24" s="369">
        <v>45156</v>
      </c>
      <c r="G24" s="369">
        <v>40924</v>
      </c>
      <c r="H24" s="2113"/>
      <c r="I24" s="2113"/>
      <c r="J24" s="369">
        <v>18570</v>
      </c>
      <c r="K24" s="369">
        <v>3854</v>
      </c>
      <c r="L24" s="2107"/>
      <c r="M24" s="2107"/>
      <c r="N24" s="369">
        <v>22</v>
      </c>
      <c r="O24" s="1565">
        <v>34</v>
      </c>
    </row>
    <row r="25" spans="1:15" s="27" customFormat="1" ht="15" customHeight="1" x14ac:dyDescent="0.15">
      <c r="A25" s="35"/>
      <c r="B25" s="2000"/>
      <c r="C25" s="184" t="s">
        <v>251</v>
      </c>
      <c r="D25" s="60">
        <v>244</v>
      </c>
      <c r="E25" s="60">
        <v>1853</v>
      </c>
      <c r="F25" s="60">
        <v>452116</v>
      </c>
      <c r="G25" s="60">
        <v>403888</v>
      </c>
      <c r="H25" s="60">
        <v>18429</v>
      </c>
      <c r="I25" s="60" t="s">
        <v>1461</v>
      </c>
      <c r="J25" s="60">
        <v>169612</v>
      </c>
      <c r="K25" s="60">
        <v>79253</v>
      </c>
      <c r="L25" s="60">
        <v>3865</v>
      </c>
      <c r="M25" s="60">
        <v>1015</v>
      </c>
      <c r="N25" s="60">
        <v>1388</v>
      </c>
      <c r="O25" s="412">
        <v>317</v>
      </c>
    </row>
    <row r="26" spans="1:15" ht="15" customHeight="1" x14ac:dyDescent="0.15">
      <c r="A26" s="35"/>
      <c r="B26" s="222" t="s">
        <v>70</v>
      </c>
      <c r="C26" s="3" t="s">
        <v>286</v>
      </c>
      <c r="D26" s="59">
        <v>304</v>
      </c>
      <c r="E26" s="59">
        <v>1252</v>
      </c>
      <c r="F26" s="59">
        <v>380528</v>
      </c>
      <c r="G26" s="59">
        <v>369483</v>
      </c>
      <c r="H26" s="59">
        <v>3550</v>
      </c>
      <c r="I26" s="59">
        <v>11879</v>
      </c>
      <c r="J26" s="59">
        <v>135136</v>
      </c>
      <c r="K26" s="59">
        <v>31318</v>
      </c>
      <c r="L26" s="59">
        <v>1168</v>
      </c>
      <c r="M26" s="59">
        <v>497</v>
      </c>
      <c r="N26" s="59">
        <v>765</v>
      </c>
      <c r="O26" s="413">
        <v>341</v>
      </c>
    </row>
    <row r="27" spans="1:15" ht="15" customHeight="1" x14ac:dyDescent="0.15">
      <c r="A27" s="35"/>
      <c r="B27" s="216" t="s">
        <v>71</v>
      </c>
      <c r="C27" s="38" t="s">
        <v>287</v>
      </c>
      <c r="D27" s="60">
        <v>338</v>
      </c>
      <c r="E27" s="60">
        <v>684</v>
      </c>
      <c r="F27" s="60">
        <v>231068</v>
      </c>
      <c r="G27" s="60">
        <v>208104</v>
      </c>
      <c r="H27" s="60">
        <v>15159</v>
      </c>
      <c r="I27" s="60">
        <v>0</v>
      </c>
      <c r="J27" s="60">
        <v>94108</v>
      </c>
      <c r="K27" s="60">
        <v>32865</v>
      </c>
      <c r="L27" s="60">
        <v>1807</v>
      </c>
      <c r="M27" s="60">
        <v>318</v>
      </c>
      <c r="N27" s="60">
        <v>1388</v>
      </c>
      <c r="O27" s="412">
        <v>292</v>
      </c>
    </row>
    <row r="28" spans="1:15" ht="15" customHeight="1" x14ac:dyDescent="0.15">
      <c r="A28" s="35"/>
      <c r="B28" s="2004" t="s">
        <v>72</v>
      </c>
      <c r="C28" s="120" t="s">
        <v>288</v>
      </c>
      <c r="D28" s="149">
        <v>290</v>
      </c>
      <c r="E28" s="149">
        <v>551</v>
      </c>
      <c r="F28" s="149">
        <v>159652</v>
      </c>
      <c r="G28" s="149" t="s">
        <v>117</v>
      </c>
      <c r="H28" s="149">
        <v>12154</v>
      </c>
      <c r="I28" s="149">
        <v>0</v>
      </c>
      <c r="J28" s="149">
        <v>66817</v>
      </c>
      <c r="K28" s="149">
        <v>31142</v>
      </c>
      <c r="L28" s="149">
        <v>1211</v>
      </c>
      <c r="M28" s="149">
        <v>634</v>
      </c>
      <c r="N28" s="149">
        <v>406</v>
      </c>
      <c r="O28" s="414">
        <v>62</v>
      </c>
    </row>
    <row r="29" spans="1:15" ht="15" customHeight="1" x14ac:dyDescent="0.15">
      <c r="A29" s="35"/>
      <c r="B29" s="2005"/>
      <c r="C29" s="121" t="s">
        <v>47</v>
      </c>
      <c r="D29" s="148">
        <v>292</v>
      </c>
      <c r="E29" s="148">
        <v>129</v>
      </c>
      <c r="F29" s="148">
        <v>37720</v>
      </c>
      <c r="G29" s="148">
        <v>0</v>
      </c>
      <c r="H29" s="2104" t="s">
        <v>1461</v>
      </c>
      <c r="I29" s="2104">
        <v>0</v>
      </c>
      <c r="J29" s="1632">
        <v>15346</v>
      </c>
      <c r="K29" s="148">
        <v>4052</v>
      </c>
      <c r="L29" s="148">
        <v>135</v>
      </c>
      <c r="M29" s="148">
        <v>134</v>
      </c>
      <c r="N29" s="148">
        <v>108</v>
      </c>
      <c r="O29" s="415">
        <v>80</v>
      </c>
    </row>
    <row r="30" spans="1:15" ht="15" customHeight="1" x14ac:dyDescent="0.15">
      <c r="A30" s="35"/>
      <c r="B30" s="2005"/>
      <c r="C30" s="220" t="s">
        <v>121</v>
      </c>
      <c r="D30" s="1518">
        <v>292</v>
      </c>
      <c r="E30" s="1518">
        <v>38</v>
      </c>
      <c r="F30" s="1518">
        <v>10974</v>
      </c>
      <c r="G30" s="1518" t="s">
        <v>117</v>
      </c>
      <c r="H30" s="2103"/>
      <c r="I30" s="2103"/>
      <c r="J30" s="1632">
        <v>3772</v>
      </c>
      <c r="K30" s="1632">
        <v>2891</v>
      </c>
      <c r="L30" s="1632">
        <v>256</v>
      </c>
      <c r="M30" s="1632">
        <v>85</v>
      </c>
      <c r="N30" s="1632">
        <v>58</v>
      </c>
      <c r="O30" s="416">
        <v>23</v>
      </c>
    </row>
    <row r="31" spans="1:15" s="27" customFormat="1" ht="15" customHeight="1" x14ac:dyDescent="0.15">
      <c r="A31" s="35"/>
      <c r="B31" s="2006"/>
      <c r="C31" s="173" t="s">
        <v>251</v>
      </c>
      <c r="D31" s="59">
        <v>291.33333333333331</v>
      </c>
      <c r="E31" s="59">
        <v>715</v>
      </c>
      <c r="F31" s="59">
        <v>208346</v>
      </c>
      <c r="G31" s="59">
        <v>0</v>
      </c>
      <c r="H31" s="59">
        <v>12154</v>
      </c>
      <c r="I31" s="59">
        <v>0</v>
      </c>
      <c r="J31" s="59">
        <v>85935</v>
      </c>
      <c r="K31" s="59">
        <v>38085</v>
      </c>
      <c r="L31" s="59">
        <v>1602</v>
      </c>
      <c r="M31" s="59">
        <v>853</v>
      </c>
      <c r="N31" s="59">
        <v>572</v>
      </c>
      <c r="O31" s="413">
        <v>165</v>
      </c>
    </row>
    <row r="32" spans="1:15" ht="15" customHeight="1" x14ac:dyDescent="0.15">
      <c r="A32" s="35"/>
      <c r="B32" s="216" t="s">
        <v>73</v>
      </c>
      <c r="C32" s="38" t="s">
        <v>289</v>
      </c>
      <c r="D32" s="60">
        <v>254</v>
      </c>
      <c r="E32" s="60">
        <v>1449</v>
      </c>
      <c r="F32" s="60">
        <v>367981</v>
      </c>
      <c r="G32" s="60">
        <v>355843</v>
      </c>
      <c r="H32" s="60">
        <v>6417</v>
      </c>
      <c r="I32" s="60">
        <v>4569</v>
      </c>
      <c r="J32" s="60">
        <v>166191</v>
      </c>
      <c r="K32" s="60">
        <v>60736</v>
      </c>
      <c r="L32" s="60">
        <v>3495</v>
      </c>
      <c r="M32" s="60">
        <v>611</v>
      </c>
      <c r="N32" s="60">
        <v>1868</v>
      </c>
      <c r="O32" s="412">
        <v>1740</v>
      </c>
    </row>
    <row r="33" spans="1:15" ht="15" customHeight="1" x14ac:dyDescent="0.15">
      <c r="A33" s="35"/>
      <c r="B33" s="601" t="s">
        <v>74</v>
      </c>
      <c r="C33" s="120" t="s">
        <v>290</v>
      </c>
      <c r="D33" s="149">
        <v>365</v>
      </c>
      <c r="E33" s="149">
        <v>481</v>
      </c>
      <c r="F33" s="149">
        <v>175678</v>
      </c>
      <c r="G33" s="149">
        <v>103106</v>
      </c>
      <c r="H33" s="149">
        <v>29146</v>
      </c>
      <c r="I33" s="149">
        <v>0</v>
      </c>
      <c r="J33" s="149">
        <v>5327</v>
      </c>
      <c r="K33" s="149">
        <v>11001</v>
      </c>
      <c r="L33" s="149">
        <v>880</v>
      </c>
      <c r="M33" s="149">
        <v>600</v>
      </c>
      <c r="N33" s="149">
        <v>1137</v>
      </c>
      <c r="O33" s="414">
        <v>707</v>
      </c>
    </row>
    <row r="34" spans="1:15" ht="15" customHeight="1" x14ac:dyDescent="0.15">
      <c r="A34" s="35"/>
      <c r="B34" s="1998" t="s">
        <v>75</v>
      </c>
      <c r="C34" s="118" t="s">
        <v>291</v>
      </c>
      <c r="D34" s="146">
        <v>301</v>
      </c>
      <c r="E34" s="146">
        <v>394</v>
      </c>
      <c r="F34" s="146">
        <v>118725</v>
      </c>
      <c r="G34" s="146">
        <v>115116</v>
      </c>
      <c r="H34" s="146">
        <v>260</v>
      </c>
      <c r="I34" s="146">
        <v>14983</v>
      </c>
      <c r="J34" s="146">
        <v>29178</v>
      </c>
      <c r="K34" s="146">
        <v>19810</v>
      </c>
      <c r="L34" s="146">
        <v>1337</v>
      </c>
      <c r="M34" s="146">
        <v>424</v>
      </c>
      <c r="N34" s="146">
        <v>415</v>
      </c>
      <c r="O34" s="420">
        <v>12</v>
      </c>
    </row>
    <row r="35" spans="1:15" ht="15" customHeight="1" x14ac:dyDescent="0.15">
      <c r="A35" s="35"/>
      <c r="B35" s="1999"/>
      <c r="C35" s="219" t="s">
        <v>34</v>
      </c>
      <c r="D35" s="295">
        <v>354</v>
      </c>
      <c r="E35" s="295">
        <v>77</v>
      </c>
      <c r="F35" s="295">
        <v>27091</v>
      </c>
      <c r="G35" s="295">
        <v>18514</v>
      </c>
      <c r="H35" s="295" t="s">
        <v>1461</v>
      </c>
      <c r="I35" s="1633">
        <v>0</v>
      </c>
      <c r="J35" s="1633">
        <v>6723</v>
      </c>
      <c r="K35" s="1633">
        <v>633</v>
      </c>
      <c r="L35" s="1633">
        <v>81</v>
      </c>
      <c r="M35" s="1633">
        <v>56</v>
      </c>
      <c r="N35" s="1633">
        <v>26</v>
      </c>
      <c r="O35" s="426">
        <v>3</v>
      </c>
    </row>
    <row r="36" spans="1:15" s="27" customFormat="1" ht="15" customHeight="1" x14ac:dyDescent="0.15">
      <c r="A36" s="35"/>
      <c r="B36" s="2000"/>
      <c r="C36" s="184" t="s">
        <v>251</v>
      </c>
      <c r="D36" s="60">
        <v>327.5</v>
      </c>
      <c r="E36" s="60">
        <v>445</v>
      </c>
      <c r="F36" s="60">
        <v>145816</v>
      </c>
      <c r="G36" s="60">
        <v>133630</v>
      </c>
      <c r="H36" s="60">
        <v>260</v>
      </c>
      <c r="I36" s="60">
        <v>14983</v>
      </c>
      <c r="J36" s="60">
        <v>35901</v>
      </c>
      <c r="K36" s="60">
        <v>20443</v>
      </c>
      <c r="L36" s="60">
        <v>1418</v>
      </c>
      <c r="M36" s="60">
        <v>480</v>
      </c>
      <c r="N36" s="60">
        <v>441</v>
      </c>
      <c r="O36" s="412">
        <v>15</v>
      </c>
    </row>
    <row r="37" spans="1:15" ht="15" customHeight="1" x14ac:dyDescent="0.15">
      <c r="A37" s="35"/>
      <c r="B37" s="2004" t="s">
        <v>76</v>
      </c>
      <c r="C37" s="120" t="s">
        <v>55</v>
      </c>
      <c r="D37" s="1568">
        <v>274</v>
      </c>
      <c r="E37" s="1568">
        <v>178</v>
      </c>
      <c r="F37" s="149">
        <v>48701</v>
      </c>
      <c r="G37" s="149">
        <v>47921</v>
      </c>
      <c r="H37" s="149">
        <v>3335</v>
      </c>
      <c r="I37" s="1628">
        <v>0</v>
      </c>
      <c r="J37" s="1628">
        <v>20522</v>
      </c>
      <c r="K37" s="149">
        <v>7186</v>
      </c>
      <c r="L37" s="149">
        <v>773</v>
      </c>
      <c r="M37" s="149">
        <v>366</v>
      </c>
      <c r="N37" s="149">
        <v>80</v>
      </c>
      <c r="O37" s="414">
        <v>2041</v>
      </c>
    </row>
    <row r="38" spans="1:15" ht="15" customHeight="1" x14ac:dyDescent="0.15">
      <c r="A38" s="35"/>
      <c r="B38" s="2005"/>
      <c r="C38" s="121" t="s">
        <v>63</v>
      </c>
      <c r="D38" s="148">
        <v>278</v>
      </c>
      <c r="E38" s="148">
        <v>49</v>
      </c>
      <c r="F38" s="148">
        <v>13732</v>
      </c>
      <c r="G38" s="148" t="s">
        <v>636</v>
      </c>
      <c r="H38" s="2104" t="s">
        <v>636</v>
      </c>
      <c r="I38" s="148">
        <v>0</v>
      </c>
      <c r="J38" s="148">
        <v>5547</v>
      </c>
      <c r="K38" s="148">
        <v>1910</v>
      </c>
      <c r="L38" s="148">
        <v>287</v>
      </c>
      <c r="M38" s="148">
        <v>0</v>
      </c>
      <c r="N38" s="148">
        <v>18</v>
      </c>
      <c r="O38" s="415">
        <v>634</v>
      </c>
    </row>
    <row r="39" spans="1:15" ht="15" customHeight="1" x14ac:dyDescent="0.15">
      <c r="A39" s="35"/>
      <c r="B39" s="2005"/>
      <c r="C39" s="220" t="s">
        <v>64</v>
      </c>
      <c r="D39" s="1571">
        <v>279</v>
      </c>
      <c r="E39" s="1571">
        <v>36</v>
      </c>
      <c r="F39" s="148">
        <v>10114</v>
      </c>
      <c r="G39" s="1518" t="s">
        <v>636</v>
      </c>
      <c r="H39" s="2103"/>
      <c r="I39" s="1635">
        <v>0</v>
      </c>
      <c r="J39" s="1635">
        <v>5494</v>
      </c>
      <c r="K39" s="1632">
        <v>2079</v>
      </c>
      <c r="L39" s="1632">
        <v>162</v>
      </c>
      <c r="M39" s="1632">
        <v>0</v>
      </c>
      <c r="N39" s="1632">
        <v>21</v>
      </c>
      <c r="O39" s="416">
        <v>934</v>
      </c>
    </row>
    <row r="40" spans="1:15" s="27" customFormat="1" ht="15" customHeight="1" x14ac:dyDescent="0.15">
      <c r="A40" s="35"/>
      <c r="B40" s="2006"/>
      <c r="C40" s="173" t="s">
        <v>251</v>
      </c>
      <c r="D40" s="59">
        <v>277</v>
      </c>
      <c r="E40" s="59">
        <v>262</v>
      </c>
      <c r="F40" s="59">
        <v>72547</v>
      </c>
      <c r="G40" s="59">
        <v>47921</v>
      </c>
      <c r="H40" s="59">
        <v>3335</v>
      </c>
      <c r="I40" s="59">
        <v>0</v>
      </c>
      <c r="J40" s="59">
        <v>31563</v>
      </c>
      <c r="K40" s="59">
        <v>11175</v>
      </c>
      <c r="L40" s="59">
        <v>1222</v>
      </c>
      <c r="M40" s="59">
        <v>366</v>
      </c>
      <c r="N40" s="59">
        <v>119</v>
      </c>
      <c r="O40" s="413">
        <v>3609</v>
      </c>
    </row>
    <row r="41" spans="1:15" ht="15" customHeight="1" x14ac:dyDescent="0.15">
      <c r="A41" s="35"/>
      <c r="B41" s="2037" t="s">
        <v>91</v>
      </c>
      <c r="C41" s="368" t="s">
        <v>56</v>
      </c>
      <c r="D41" s="366">
        <v>224</v>
      </c>
      <c r="E41" s="366">
        <v>1031</v>
      </c>
      <c r="F41" s="366">
        <v>230966</v>
      </c>
      <c r="G41" s="366">
        <v>204856</v>
      </c>
      <c r="H41" s="366">
        <v>6999</v>
      </c>
      <c r="I41" s="1626">
        <v>0</v>
      </c>
      <c r="J41" s="1626">
        <v>82774</v>
      </c>
      <c r="K41" s="1626">
        <v>39840</v>
      </c>
      <c r="L41" s="1626">
        <v>4103</v>
      </c>
      <c r="M41" s="1626">
        <v>1088</v>
      </c>
      <c r="N41" s="1626">
        <v>1941</v>
      </c>
      <c r="O41" s="417">
        <v>2145</v>
      </c>
    </row>
    <row r="42" spans="1:15" ht="15" customHeight="1" x14ac:dyDescent="0.15">
      <c r="A42" s="35"/>
      <c r="B42" s="2038"/>
      <c r="C42" s="119" t="s">
        <v>523</v>
      </c>
      <c r="D42" s="147">
        <v>221</v>
      </c>
      <c r="E42" s="147">
        <v>65</v>
      </c>
      <c r="F42" s="147">
        <v>14416</v>
      </c>
      <c r="G42" s="147">
        <v>12309</v>
      </c>
      <c r="H42" s="2114" t="s">
        <v>1461</v>
      </c>
      <c r="I42" s="147">
        <v>0</v>
      </c>
      <c r="J42" s="147">
        <v>4367</v>
      </c>
      <c r="K42" s="147">
        <v>1958</v>
      </c>
      <c r="L42" s="1575" t="s">
        <v>636</v>
      </c>
      <c r="M42" s="1575" t="s">
        <v>636</v>
      </c>
      <c r="N42" s="147" t="s">
        <v>711</v>
      </c>
      <c r="O42" s="418" t="s">
        <v>117</v>
      </c>
    </row>
    <row r="43" spans="1:15" ht="15" customHeight="1" x14ac:dyDescent="0.15">
      <c r="A43" s="35"/>
      <c r="B43" s="2038"/>
      <c r="C43" s="219" t="s">
        <v>524</v>
      </c>
      <c r="D43" s="295">
        <v>221</v>
      </c>
      <c r="E43" s="365">
        <v>113</v>
      </c>
      <c r="F43" s="365">
        <v>24901</v>
      </c>
      <c r="G43" s="365">
        <v>20783</v>
      </c>
      <c r="H43" s="2113"/>
      <c r="I43" s="1627">
        <v>0</v>
      </c>
      <c r="J43" s="1627">
        <v>12744</v>
      </c>
      <c r="K43" s="1627">
        <v>3880</v>
      </c>
      <c r="L43" s="1576" t="s">
        <v>636</v>
      </c>
      <c r="M43" s="1576" t="s">
        <v>636</v>
      </c>
      <c r="N43" s="1627" t="s">
        <v>711</v>
      </c>
      <c r="O43" s="419" t="s">
        <v>711</v>
      </c>
    </row>
    <row r="44" spans="1:15" ht="15" customHeight="1" x14ac:dyDescent="0.15">
      <c r="A44" s="35"/>
      <c r="B44" s="2039"/>
      <c r="C44" s="225" t="s">
        <v>251</v>
      </c>
      <c r="D44" s="60">
        <v>222</v>
      </c>
      <c r="E44" s="60">
        <v>1217</v>
      </c>
      <c r="F44" s="60">
        <v>270283</v>
      </c>
      <c r="G44" s="60">
        <v>237948</v>
      </c>
      <c r="H44" s="60">
        <v>6999</v>
      </c>
      <c r="I44" s="60">
        <v>0</v>
      </c>
      <c r="J44" s="60">
        <f>SUM(J41:J43)</f>
        <v>99885</v>
      </c>
      <c r="K44" s="60">
        <v>45678</v>
      </c>
      <c r="L44" s="60">
        <v>4103</v>
      </c>
      <c r="M44" s="60">
        <v>1088</v>
      </c>
      <c r="N44" s="60">
        <v>1941</v>
      </c>
      <c r="O44" s="412">
        <v>2145</v>
      </c>
    </row>
    <row r="45" spans="1:15" ht="15" customHeight="1" x14ac:dyDescent="0.15">
      <c r="A45" s="35"/>
      <c r="B45" s="2004" t="s">
        <v>77</v>
      </c>
      <c r="C45" s="120" t="s">
        <v>128</v>
      </c>
      <c r="D45" s="149">
        <v>294</v>
      </c>
      <c r="E45" s="149">
        <v>970</v>
      </c>
      <c r="F45" s="149">
        <v>285054</v>
      </c>
      <c r="G45" s="149">
        <v>247720</v>
      </c>
      <c r="H45" s="2115" t="s">
        <v>1461</v>
      </c>
      <c r="I45" s="149">
        <v>0</v>
      </c>
      <c r="J45" s="149">
        <v>103889</v>
      </c>
      <c r="K45" s="149">
        <v>46480</v>
      </c>
      <c r="L45" s="149">
        <v>2355</v>
      </c>
      <c r="M45" s="150">
        <v>554</v>
      </c>
      <c r="N45" s="149">
        <v>1038</v>
      </c>
      <c r="O45" s="414">
        <v>467</v>
      </c>
    </row>
    <row r="46" spans="1:15" ht="15" customHeight="1" x14ac:dyDescent="0.15">
      <c r="A46" s="35"/>
      <c r="B46" s="2005"/>
      <c r="C46" s="121" t="s">
        <v>59</v>
      </c>
      <c r="D46" s="148">
        <v>291</v>
      </c>
      <c r="E46" s="148">
        <v>46</v>
      </c>
      <c r="F46" s="148">
        <v>13460</v>
      </c>
      <c r="G46" s="148">
        <v>12489</v>
      </c>
      <c r="H46" s="2102"/>
      <c r="I46" s="148">
        <v>0</v>
      </c>
      <c r="J46" s="148">
        <v>4953</v>
      </c>
      <c r="K46" s="148">
        <v>1079</v>
      </c>
      <c r="L46" s="148">
        <v>1920</v>
      </c>
      <c r="M46" s="148">
        <v>34</v>
      </c>
      <c r="N46" s="148">
        <v>9</v>
      </c>
      <c r="O46" s="415">
        <v>11</v>
      </c>
    </row>
    <row r="47" spans="1:15" ht="15" customHeight="1" x14ac:dyDescent="0.15">
      <c r="A47" s="35"/>
      <c r="B47" s="2005"/>
      <c r="C47" s="121" t="s">
        <v>262</v>
      </c>
      <c r="D47" s="148">
        <v>290</v>
      </c>
      <c r="E47" s="148">
        <v>52</v>
      </c>
      <c r="F47" s="148">
        <v>15028</v>
      </c>
      <c r="G47" s="148">
        <v>12136</v>
      </c>
      <c r="H47" s="2102"/>
      <c r="I47" s="148">
        <v>0</v>
      </c>
      <c r="J47" s="148">
        <v>4647</v>
      </c>
      <c r="K47" s="148">
        <v>1116</v>
      </c>
      <c r="L47" s="148">
        <v>2058</v>
      </c>
      <c r="M47" s="148">
        <v>0</v>
      </c>
      <c r="N47" s="148">
        <v>39</v>
      </c>
      <c r="O47" s="415">
        <v>55</v>
      </c>
    </row>
    <row r="48" spans="1:15" ht="15" customHeight="1" x14ac:dyDescent="0.15">
      <c r="A48" s="35"/>
      <c r="B48" s="2005"/>
      <c r="C48" s="220" t="s">
        <v>259</v>
      </c>
      <c r="D48" s="1518">
        <v>291</v>
      </c>
      <c r="E48" s="1518">
        <v>51</v>
      </c>
      <c r="F48" s="1518">
        <v>14859</v>
      </c>
      <c r="G48" s="1518">
        <v>10660</v>
      </c>
      <c r="H48" s="2103"/>
      <c r="I48" s="1632">
        <v>0</v>
      </c>
      <c r="J48" s="1632">
        <v>3818</v>
      </c>
      <c r="K48" s="1632">
        <v>1788</v>
      </c>
      <c r="L48" s="1632">
        <v>1715</v>
      </c>
      <c r="M48" s="1632" t="s">
        <v>636</v>
      </c>
      <c r="N48" s="1632">
        <v>145</v>
      </c>
      <c r="O48" s="416">
        <v>42</v>
      </c>
    </row>
    <row r="49" spans="1:15" s="27" customFormat="1" ht="15" customHeight="1" x14ac:dyDescent="0.15">
      <c r="A49" s="35"/>
      <c r="B49" s="2006"/>
      <c r="C49" s="173" t="s">
        <v>251</v>
      </c>
      <c r="D49" s="59">
        <v>291.5</v>
      </c>
      <c r="E49" s="59">
        <v>1127</v>
      </c>
      <c r="F49" s="59">
        <v>328401</v>
      </c>
      <c r="G49" s="59">
        <v>283005</v>
      </c>
      <c r="H49" s="59" t="s">
        <v>1461</v>
      </c>
      <c r="I49" s="59">
        <v>0</v>
      </c>
      <c r="J49" s="59">
        <v>117307</v>
      </c>
      <c r="K49" s="59">
        <v>50463</v>
      </c>
      <c r="L49" s="59">
        <v>8048</v>
      </c>
      <c r="M49" s="59">
        <v>588</v>
      </c>
      <c r="N49" s="59">
        <v>1231</v>
      </c>
      <c r="O49" s="413">
        <v>575</v>
      </c>
    </row>
    <row r="50" spans="1:15" ht="15" customHeight="1" x14ac:dyDescent="0.15">
      <c r="A50" s="35"/>
      <c r="B50" s="1998" t="s">
        <v>79</v>
      </c>
      <c r="C50" s="118" t="s">
        <v>604</v>
      </c>
      <c r="D50" s="146">
        <v>304</v>
      </c>
      <c r="E50" s="366">
        <v>280</v>
      </c>
      <c r="F50" s="1572">
        <v>85167</v>
      </c>
      <c r="G50" s="146">
        <v>83759</v>
      </c>
      <c r="H50" s="146">
        <v>5623</v>
      </c>
      <c r="I50" s="146">
        <v>0</v>
      </c>
      <c r="J50" s="146">
        <v>30757</v>
      </c>
      <c r="K50" s="146">
        <v>3788</v>
      </c>
      <c r="L50" s="146">
        <v>584</v>
      </c>
      <c r="M50" s="146">
        <v>1128</v>
      </c>
      <c r="N50" s="146">
        <v>1030</v>
      </c>
      <c r="O50" s="420">
        <v>234</v>
      </c>
    </row>
    <row r="51" spans="1:15" ht="15" customHeight="1" x14ac:dyDescent="0.15">
      <c r="A51" s="35"/>
      <c r="B51" s="1999"/>
      <c r="C51" s="119" t="s">
        <v>224</v>
      </c>
      <c r="D51" s="147">
        <v>303</v>
      </c>
      <c r="E51" s="147" t="s">
        <v>50</v>
      </c>
      <c r="F51" s="147">
        <v>46688</v>
      </c>
      <c r="G51" s="147">
        <v>46497</v>
      </c>
      <c r="H51" s="2114" t="s">
        <v>1461</v>
      </c>
      <c r="I51" s="147">
        <v>0</v>
      </c>
      <c r="J51" s="147">
        <v>22551</v>
      </c>
      <c r="K51" s="147">
        <v>16807</v>
      </c>
      <c r="L51" s="147">
        <v>902</v>
      </c>
      <c r="M51" s="147">
        <v>1</v>
      </c>
      <c r="N51" s="147">
        <v>1116</v>
      </c>
      <c r="O51" s="418">
        <v>104</v>
      </c>
    </row>
    <row r="52" spans="1:15" ht="15" customHeight="1" x14ac:dyDescent="0.15">
      <c r="A52" s="35"/>
      <c r="B52" s="1999"/>
      <c r="C52" s="219" t="s">
        <v>65</v>
      </c>
      <c r="D52" s="147">
        <v>304</v>
      </c>
      <c r="E52" s="295" t="s">
        <v>516</v>
      </c>
      <c r="F52" s="295">
        <v>24442</v>
      </c>
      <c r="G52" s="295">
        <v>24365</v>
      </c>
      <c r="H52" s="2112"/>
      <c r="I52" s="147">
        <v>0</v>
      </c>
      <c r="J52" s="147">
        <v>9649</v>
      </c>
      <c r="K52" s="147">
        <v>3812</v>
      </c>
      <c r="L52" s="1633">
        <v>1154</v>
      </c>
      <c r="M52" s="147">
        <v>0</v>
      </c>
      <c r="N52" s="1633">
        <v>14</v>
      </c>
      <c r="O52" s="421">
        <v>0</v>
      </c>
    </row>
    <row r="53" spans="1:15" ht="15" customHeight="1" x14ac:dyDescent="0.15">
      <c r="A53" s="35"/>
      <c r="B53" s="1999"/>
      <c r="C53" s="119" t="s">
        <v>525</v>
      </c>
      <c r="D53" s="147">
        <v>303</v>
      </c>
      <c r="E53" s="295" t="s">
        <v>50</v>
      </c>
      <c r="F53" s="147">
        <v>44207</v>
      </c>
      <c r="G53" s="147">
        <v>43631</v>
      </c>
      <c r="H53" s="2112"/>
      <c r="I53" s="1627">
        <v>0</v>
      </c>
      <c r="J53" s="1627">
        <v>21278</v>
      </c>
      <c r="K53" s="1627">
        <v>5233</v>
      </c>
      <c r="L53" s="1633">
        <v>2536</v>
      </c>
      <c r="M53" s="147">
        <v>0</v>
      </c>
      <c r="N53" s="147">
        <v>272</v>
      </c>
      <c r="O53" s="422">
        <v>124</v>
      </c>
    </row>
    <row r="54" spans="1:15" ht="15" customHeight="1" x14ac:dyDescent="0.15">
      <c r="A54" s="35"/>
      <c r="B54" s="1999"/>
      <c r="C54" s="218" t="s">
        <v>526</v>
      </c>
      <c r="D54" s="147">
        <v>304</v>
      </c>
      <c r="E54" s="295" t="s">
        <v>50</v>
      </c>
      <c r="F54" s="365">
        <v>21719</v>
      </c>
      <c r="G54" s="365">
        <v>21711</v>
      </c>
      <c r="H54" s="2112"/>
      <c r="I54" s="1633">
        <v>0</v>
      </c>
      <c r="J54" s="1633">
        <v>9221</v>
      </c>
      <c r="K54" s="1633">
        <v>1424</v>
      </c>
      <c r="L54" s="1633">
        <v>1706</v>
      </c>
      <c r="M54" s="1627">
        <v>0</v>
      </c>
      <c r="N54" s="1633">
        <v>19</v>
      </c>
      <c r="O54" s="423">
        <v>45</v>
      </c>
    </row>
    <row r="55" spans="1:15" ht="15" customHeight="1" x14ac:dyDescent="0.15">
      <c r="A55" s="35"/>
      <c r="B55" s="1999"/>
      <c r="C55" s="219" t="s">
        <v>527</v>
      </c>
      <c r="D55" s="147">
        <v>306</v>
      </c>
      <c r="E55" s="295" t="s">
        <v>50</v>
      </c>
      <c r="F55" s="295">
        <v>3206</v>
      </c>
      <c r="G55" s="295">
        <v>3206</v>
      </c>
      <c r="H55" s="2112"/>
      <c r="I55" s="1633">
        <v>0</v>
      </c>
      <c r="J55" s="1633">
        <v>950</v>
      </c>
      <c r="K55" s="1633">
        <v>1958</v>
      </c>
      <c r="L55" s="1633">
        <v>43</v>
      </c>
      <c r="M55" s="1633">
        <v>0</v>
      </c>
      <c r="N55" s="1633">
        <v>26</v>
      </c>
      <c r="O55" s="424">
        <v>4</v>
      </c>
    </row>
    <row r="56" spans="1:15" ht="15" customHeight="1" x14ac:dyDescent="0.15">
      <c r="A56" s="35"/>
      <c r="B56" s="1999"/>
      <c r="C56" s="192" t="s">
        <v>528</v>
      </c>
      <c r="D56" s="365">
        <v>306</v>
      </c>
      <c r="E56" s="295" t="s">
        <v>50</v>
      </c>
      <c r="F56" s="369">
        <v>6297</v>
      </c>
      <c r="G56" s="369">
        <v>6236</v>
      </c>
      <c r="H56" s="2113"/>
      <c r="I56" s="369">
        <v>0</v>
      </c>
      <c r="J56" s="369">
        <v>2396</v>
      </c>
      <c r="K56" s="369">
        <v>1239</v>
      </c>
      <c r="L56" s="369">
        <v>186</v>
      </c>
      <c r="M56" s="369">
        <v>0</v>
      </c>
      <c r="N56" s="369">
        <v>27</v>
      </c>
      <c r="O56" s="425">
        <v>90</v>
      </c>
    </row>
    <row r="57" spans="1:15" s="27" customFormat="1" ht="15" customHeight="1" x14ac:dyDescent="0.15">
      <c r="A57" s="35"/>
      <c r="B57" s="2000"/>
      <c r="C57" s="184" t="s">
        <v>251</v>
      </c>
      <c r="D57" s="60">
        <v>304.28571428571428</v>
      </c>
      <c r="E57" s="60">
        <v>762</v>
      </c>
      <c r="F57" s="60">
        <v>231726</v>
      </c>
      <c r="G57" s="60">
        <v>229405</v>
      </c>
      <c r="H57" s="60">
        <v>5623</v>
      </c>
      <c r="I57" s="60">
        <v>0</v>
      </c>
      <c r="J57" s="60">
        <v>96802</v>
      </c>
      <c r="K57" s="60">
        <v>34261</v>
      </c>
      <c r="L57" s="60">
        <v>7111</v>
      </c>
      <c r="M57" s="60">
        <v>1129</v>
      </c>
      <c r="N57" s="60">
        <v>2504</v>
      </c>
      <c r="O57" s="412">
        <v>601</v>
      </c>
    </row>
    <row r="58" spans="1:15" ht="15" customHeight="1" x14ac:dyDescent="0.15">
      <c r="A58" s="35"/>
      <c r="B58" s="2004" t="s">
        <v>80</v>
      </c>
      <c r="C58" s="120" t="s">
        <v>57</v>
      </c>
      <c r="D58" s="149">
        <v>261</v>
      </c>
      <c r="E58" s="149">
        <v>134</v>
      </c>
      <c r="F58" s="149">
        <v>34848</v>
      </c>
      <c r="G58" s="149">
        <v>31983</v>
      </c>
      <c r="H58" s="2115" t="s">
        <v>1461</v>
      </c>
      <c r="I58" s="1628">
        <v>0</v>
      </c>
      <c r="J58" s="1628">
        <v>14739</v>
      </c>
      <c r="K58" s="149">
        <v>6126</v>
      </c>
      <c r="L58" s="149">
        <v>1839</v>
      </c>
      <c r="M58" s="149">
        <v>110</v>
      </c>
      <c r="N58" s="149">
        <v>199</v>
      </c>
      <c r="O58" s="414">
        <v>1524</v>
      </c>
    </row>
    <row r="59" spans="1:15" ht="15" customHeight="1" x14ac:dyDescent="0.15">
      <c r="A59" s="35"/>
      <c r="B59" s="2005"/>
      <c r="C59" s="121" t="s">
        <v>60</v>
      </c>
      <c r="D59" s="148">
        <v>264</v>
      </c>
      <c r="E59" s="148">
        <v>52</v>
      </c>
      <c r="F59" s="148">
        <v>13665</v>
      </c>
      <c r="G59" s="148">
        <v>11952</v>
      </c>
      <c r="H59" s="2102"/>
      <c r="I59" s="148">
        <v>0</v>
      </c>
      <c r="J59" s="148">
        <v>4564</v>
      </c>
      <c r="K59" s="148">
        <v>2807</v>
      </c>
      <c r="L59" s="148">
        <v>1749</v>
      </c>
      <c r="M59" s="148">
        <v>61</v>
      </c>
      <c r="N59" s="148">
        <v>37</v>
      </c>
      <c r="O59" s="415">
        <v>1115</v>
      </c>
    </row>
    <row r="60" spans="1:15" ht="15" customHeight="1" x14ac:dyDescent="0.15">
      <c r="A60" s="35"/>
      <c r="B60" s="2005"/>
      <c r="C60" s="121" t="s">
        <v>61</v>
      </c>
      <c r="D60" s="148">
        <v>243</v>
      </c>
      <c r="E60" s="148">
        <v>15</v>
      </c>
      <c r="F60" s="148">
        <v>3667</v>
      </c>
      <c r="G60" s="148">
        <v>3605</v>
      </c>
      <c r="H60" s="2116"/>
      <c r="I60" s="148">
        <v>0</v>
      </c>
      <c r="J60" s="148">
        <v>1162</v>
      </c>
      <c r="K60" s="148">
        <v>175</v>
      </c>
      <c r="L60" s="148">
        <v>680</v>
      </c>
      <c r="M60" s="148">
        <v>13</v>
      </c>
      <c r="N60" s="148">
        <v>0</v>
      </c>
      <c r="O60" s="415">
        <v>0</v>
      </c>
    </row>
    <row r="61" spans="1:15" ht="15" customHeight="1" x14ac:dyDescent="0.15">
      <c r="A61" s="35"/>
      <c r="B61" s="2005"/>
      <c r="C61" s="121" t="s">
        <v>301</v>
      </c>
      <c r="D61" s="148">
        <v>263</v>
      </c>
      <c r="E61" s="148">
        <v>87</v>
      </c>
      <c r="F61" s="148">
        <v>22752</v>
      </c>
      <c r="G61" s="148">
        <v>18698</v>
      </c>
      <c r="H61" s="148">
        <v>3595</v>
      </c>
      <c r="I61" s="148">
        <v>0</v>
      </c>
      <c r="J61" s="148">
        <v>4913</v>
      </c>
      <c r="K61" s="148">
        <v>3675</v>
      </c>
      <c r="L61" s="148">
        <v>2425</v>
      </c>
      <c r="M61" s="148">
        <v>159</v>
      </c>
      <c r="N61" s="148">
        <v>130</v>
      </c>
      <c r="O61" s="415">
        <v>835</v>
      </c>
    </row>
    <row r="62" spans="1:15" ht="15" customHeight="1" x14ac:dyDescent="0.15">
      <c r="A62" s="35"/>
      <c r="B62" s="2005"/>
      <c r="C62" s="220" t="s">
        <v>221</v>
      </c>
      <c r="D62" s="1518">
        <v>266</v>
      </c>
      <c r="E62" s="148">
        <v>16</v>
      </c>
      <c r="F62" s="1518">
        <v>4253</v>
      </c>
      <c r="G62" s="1518">
        <v>3960</v>
      </c>
      <c r="H62" s="2104" t="s">
        <v>1461</v>
      </c>
      <c r="I62" s="148">
        <v>0</v>
      </c>
      <c r="J62" s="148">
        <v>1223</v>
      </c>
      <c r="K62" s="1632">
        <v>1188</v>
      </c>
      <c r="L62" s="1632">
        <v>2078</v>
      </c>
      <c r="M62" s="1632">
        <v>43</v>
      </c>
      <c r="N62" s="1632">
        <v>6</v>
      </c>
      <c r="O62" s="416">
        <v>711</v>
      </c>
    </row>
    <row r="63" spans="1:15" ht="15" customHeight="1" x14ac:dyDescent="0.15">
      <c r="A63" s="35"/>
      <c r="B63" s="2005"/>
      <c r="C63" s="220" t="s">
        <v>562</v>
      </c>
      <c r="D63" s="1518">
        <v>243</v>
      </c>
      <c r="E63" s="1518">
        <v>9</v>
      </c>
      <c r="F63" s="1518">
        <v>2270</v>
      </c>
      <c r="G63" s="1518">
        <v>2236</v>
      </c>
      <c r="H63" s="2103"/>
      <c r="I63" s="1634">
        <v>0</v>
      </c>
      <c r="J63" s="1634">
        <v>645</v>
      </c>
      <c r="K63" s="1632">
        <v>197</v>
      </c>
      <c r="L63" s="1632">
        <v>854</v>
      </c>
      <c r="M63" s="1632">
        <v>31</v>
      </c>
      <c r="N63" s="1632">
        <v>3</v>
      </c>
      <c r="O63" s="416">
        <v>11</v>
      </c>
    </row>
    <row r="64" spans="1:15" s="27" customFormat="1" ht="15" customHeight="1" x14ac:dyDescent="0.15">
      <c r="A64" s="35"/>
      <c r="B64" s="2006"/>
      <c r="C64" s="173" t="s">
        <v>251</v>
      </c>
      <c r="D64" s="59">
        <v>256.66666666666669</v>
      </c>
      <c r="E64" s="59">
        <v>317</v>
      </c>
      <c r="F64" s="59">
        <v>81455</v>
      </c>
      <c r="G64" s="59">
        <v>72434</v>
      </c>
      <c r="H64" s="59">
        <v>3595</v>
      </c>
      <c r="I64" s="59">
        <v>0</v>
      </c>
      <c r="J64" s="59">
        <v>27246</v>
      </c>
      <c r="K64" s="59">
        <v>14168</v>
      </c>
      <c r="L64" s="59">
        <v>9625</v>
      </c>
      <c r="M64" s="59">
        <v>417</v>
      </c>
      <c r="N64" s="59">
        <v>375</v>
      </c>
      <c r="O64" s="413">
        <v>4196</v>
      </c>
    </row>
    <row r="65" spans="1:15" s="27" customFormat="1" ht="15" customHeight="1" x14ac:dyDescent="0.15">
      <c r="A65" s="35"/>
      <c r="B65" s="1998" t="s">
        <v>267</v>
      </c>
      <c r="C65" s="118" t="s">
        <v>35</v>
      </c>
      <c r="D65" s="146">
        <v>279</v>
      </c>
      <c r="E65" s="146">
        <v>268</v>
      </c>
      <c r="F65" s="146">
        <v>74666</v>
      </c>
      <c r="G65" s="146">
        <v>70420</v>
      </c>
      <c r="H65" s="2111" t="s">
        <v>1461</v>
      </c>
      <c r="I65" s="1626">
        <v>0</v>
      </c>
      <c r="J65" s="1626">
        <v>31868</v>
      </c>
      <c r="K65" s="146">
        <v>16018</v>
      </c>
      <c r="L65" s="146">
        <v>471</v>
      </c>
      <c r="M65" s="146">
        <v>249</v>
      </c>
      <c r="N65" s="146">
        <v>261</v>
      </c>
      <c r="O65" s="420">
        <v>27</v>
      </c>
    </row>
    <row r="66" spans="1:15" ht="15" customHeight="1" x14ac:dyDescent="0.15">
      <c r="A66" s="35"/>
      <c r="B66" s="1999"/>
      <c r="C66" s="119" t="s">
        <v>268</v>
      </c>
      <c r="D66" s="147">
        <v>181</v>
      </c>
      <c r="E66" s="147">
        <v>223</v>
      </c>
      <c r="F66" s="147">
        <v>40351</v>
      </c>
      <c r="G66" s="147">
        <v>39371</v>
      </c>
      <c r="H66" s="2112"/>
      <c r="I66" s="147">
        <v>0</v>
      </c>
      <c r="J66" s="147">
        <v>23599</v>
      </c>
      <c r="K66" s="147">
        <v>4929</v>
      </c>
      <c r="L66" s="147">
        <v>555</v>
      </c>
      <c r="M66" s="296">
        <v>0</v>
      </c>
      <c r="N66" s="147">
        <v>48</v>
      </c>
      <c r="O66" s="418">
        <v>25</v>
      </c>
    </row>
    <row r="67" spans="1:15" ht="15" customHeight="1" x14ac:dyDescent="0.15">
      <c r="A67" s="35"/>
      <c r="B67" s="1999"/>
      <c r="C67" s="219" t="s">
        <v>240</v>
      </c>
      <c r="D67" s="295">
        <v>184</v>
      </c>
      <c r="E67" s="295">
        <v>80</v>
      </c>
      <c r="F67" s="295">
        <v>14786</v>
      </c>
      <c r="G67" s="295">
        <v>14570</v>
      </c>
      <c r="H67" s="2113"/>
      <c r="I67" s="1627">
        <v>0</v>
      </c>
      <c r="J67" s="1627">
        <v>5000</v>
      </c>
      <c r="K67" s="1633">
        <v>2738</v>
      </c>
      <c r="L67" s="1633">
        <v>335</v>
      </c>
      <c r="M67" s="296" t="s">
        <v>636</v>
      </c>
      <c r="N67" s="1633">
        <v>0</v>
      </c>
      <c r="O67" s="426">
        <v>24</v>
      </c>
    </row>
    <row r="68" spans="1:15" s="27" customFormat="1" ht="15" customHeight="1" x14ac:dyDescent="0.15">
      <c r="A68" s="35"/>
      <c r="B68" s="2000"/>
      <c r="C68" s="184" t="s">
        <v>251</v>
      </c>
      <c r="D68" s="60">
        <v>214.66666666666666</v>
      </c>
      <c r="E68" s="60">
        <v>605</v>
      </c>
      <c r="F68" s="60">
        <v>129803</v>
      </c>
      <c r="G68" s="60">
        <v>124361</v>
      </c>
      <c r="H68" s="60" t="s">
        <v>1461</v>
      </c>
      <c r="I68" s="60">
        <v>0</v>
      </c>
      <c r="J68" s="60">
        <v>60467</v>
      </c>
      <c r="K68" s="60">
        <v>23685</v>
      </c>
      <c r="L68" s="60">
        <v>1361</v>
      </c>
      <c r="M68" s="60">
        <v>249</v>
      </c>
      <c r="N68" s="60">
        <v>309</v>
      </c>
      <c r="O68" s="412">
        <v>76</v>
      </c>
    </row>
    <row r="69" spans="1:15" ht="15" customHeight="1" x14ac:dyDescent="0.15">
      <c r="A69" s="35"/>
      <c r="B69" s="2004" t="s">
        <v>81</v>
      </c>
      <c r="C69" s="120" t="s">
        <v>297</v>
      </c>
      <c r="D69" s="149">
        <v>239</v>
      </c>
      <c r="E69" s="149">
        <v>206</v>
      </c>
      <c r="F69" s="149">
        <v>49147</v>
      </c>
      <c r="G69" s="149">
        <v>41713</v>
      </c>
      <c r="H69" s="2115" t="s">
        <v>1461</v>
      </c>
      <c r="I69" s="1628">
        <v>0</v>
      </c>
      <c r="J69" s="1628">
        <v>13270</v>
      </c>
      <c r="K69" s="149">
        <v>8884</v>
      </c>
      <c r="L69" s="149">
        <v>1201</v>
      </c>
      <c r="M69" s="149">
        <v>451</v>
      </c>
      <c r="N69" s="149">
        <v>810</v>
      </c>
      <c r="O69" s="414">
        <v>1198</v>
      </c>
    </row>
    <row r="70" spans="1:15" ht="15" customHeight="1" x14ac:dyDescent="0.15">
      <c r="A70" s="35"/>
      <c r="B70" s="2005"/>
      <c r="C70" s="220" t="s">
        <v>296</v>
      </c>
      <c r="D70" s="1518">
        <v>240</v>
      </c>
      <c r="E70" s="1518">
        <v>82</v>
      </c>
      <c r="F70" s="1518">
        <v>19620</v>
      </c>
      <c r="G70" s="1518">
        <v>16749</v>
      </c>
      <c r="H70" s="2103"/>
      <c r="I70" s="1564">
        <v>0</v>
      </c>
      <c r="J70" s="1564">
        <v>6732</v>
      </c>
      <c r="K70" s="1632">
        <v>1826</v>
      </c>
      <c r="L70" s="1632">
        <v>355</v>
      </c>
      <c r="M70" s="1632" t="s">
        <v>117</v>
      </c>
      <c r="N70" s="1632">
        <v>88</v>
      </c>
      <c r="O70" s="416">
        <v>50</v>
      </c>
    </row>
    <row r="71" spans="1:15" s="27" customFormat="1" ht="15" customHeight="1" x14ac:dyDescent="0.15">
      <c r="A71" s="35"/>
      <c r="B71" s="2006"/>
      <c r="C71" s="173" t="s">
        <v>251</v>
      </c>
      <c r="D71" s="59">
        <v>239.5</v>
      </c>
      <c r="E71" s="59">
        <v>287</v>
      </c>
      <c r="F71" s="59">
        <v>68767</v>
      </c>
      <c r="G71" s="59">
        <v>58462</v>
      </c>
      <c r="H71" s="1574" t="s">
        <v>1461</v>
      </c>
      <c r="I71" s="59">
        <v>0</v>
      </c>
      <c r="J71" s="59">
        <v>20002</v>
      </c>
      <c r="K71" s="59">
        <v>10710</v>
      </c>
      <c r="L71" s="59">
        <v>1556</v>
      </c>
      <c r="M71" s="59">
        <v>451</v>
      </c>
      <c r="N71" s="59">
        <v>898</v>
      </c>
      <c r="O71" s="413">
        <v>1248</v>
      </c>
    </row>
    <row r="72" spans="1:15" ht="15" customHeight="1" x14ac:dyDescent="0.15">
      <c r="A72" s="35"/>
      <c r="B72" s="216" t="s">
        <v>82</v>
      </c>
      <c r="C72" s="38" t="s">
        <v>299</v>
      </c>
      <c r="D72" s="60">
        <v>199</v>
      </c>
      <c r="E72" s="60">
        <v>529</v>
      </c>
      <c r="F72" s="60">
        <v>105305</v>
      </c>
      <c r="G72" s="60">
        <v>61612</v>
      </c>
      <c r="H72" s="60" t="s">
        <v>1461</v>
      </c>
      <c r="I72" s="60">
        <v>0</v>
      </c>
      <c r="J72" s="60">
        <v>49842</v>
      </c>
      <c r="K72" s="60">
        <v>15872</v>
      </c>
      <c r="L72" s="60">
        <v>1748</v>
      </c>
      <c r="M72" s="60">
        <v>351</v>
      </c>
      <c r="N72" s="60">
        <v>185</v>
      </c>
      <c r="O72" s="412">
        <v>835</v>
      </c>
    </row>
    <row r="73" spans="1:15" ht="15" customHeight="1" x14ac:dyDescent="0.15">
      <c r="A73" s="35"/>
      <c r="B73" s="222" t="s">
        <v>83</v>
      </c>
      <c r="C73" s="3" t="s">
        <v>36</v>
      </c>
      <c r="D73" s="59">
        <v>276</v>
      </c>
      <c r="E73" s="59">
        <v>192</v>
      </c>
      <c r="F73" s="59">
        <v>52952</v>
      </c>
      <c r="G73" s="59">
        <v>41910</v>
      </c>
      <c r="H73" s="59" t="s">
        <v>1461</v>
      </c>
      <c r="I73" s="59">
        <v>0</v>
      </c>
      <c r="J73" s="59">
        <v>21755</v>
      </c>
      <c r="K73" s="59">
        <v>6533</v>
      </c>
      <c r="L73" s="59">
        <v>182</v>
      </c>
      <c r="M73" s="59">
        <v>252</v>
      </c>
      <c r="N73" s="59">
        <v>359</v>
      </c>
      <c r="O73" s="413">
        <v>1503</v>
      </c>
    </row>
    <row r="74" spans="1:15" ht="15" customHeight="1" x14ac:dyDescent="0.15">
      <c r="A74" s="35"/>
      <c r="B74" s="216" t="s">
        <v>84</v>
      </c>
      <c r="C74" s="38" t="s">
        <v>260</v>
      </c>
      <c r="D74" s="60">
        <v>295</v>
      </c>
      <c r="E74" s="60">
        <v>301</v>
      </c>
      <c r="F74" s="60">
        <v>88669</v>
      </c>
      <c r="G74" s="60">
        <v>78453</v>
      </c>
      <c r="H74" s="60" t="s">
        <v>1461</v>
      </c>
      <c r="I74" s="326">
        <v>0</v>
      </c>
      <c r="J74" s="326">
        <v>47441</v>
      </c>
      <c r="K74" s="60">
        <v>5449</v>
      </c>
      <c r="L74" s="60">
        <v>774</v>
      </c>
      <c r="M74" s="60">
        <v>266</v>
      </c>
      <c r="N74" s="60">
        <v>649</v>
      </c>
      <c r="O74" s="412">
        <v>94</v>
      </c>
    </row>
    <row r="75" spans="1:15" ht="15" customHeight="1" x14ac:dyDescent="0.15">
      <c r="A75" s="35"/>
      <c r="B75" s="222" t="s">
        <v>85</v>
      </c>
      <c r="C75" s="3" t="s">
        <v>263</v>
      </c>
      <c r="D75" s="59">
        <v>288</v>
      </c>
      <c r="E75" s="59">
        <v>414</v>
      </c>
      <c r="F75" s="59">
        <v>119246</v>
      </c>
      <c r="G75" s="59">
        <v>73906</v>
      </c>
      <c r="H75" s="59" t="s">
        <v>1461</v>
      </c>
      <c r="I75" s="59">
        <v>0</v>
      </c>
      <c r="J75" s="59">
        <v>27808</v>
      </c>
      <c r="K75" s="59">
        <v>6829</v>
      </c>
      <c r="L75" s="59">
        <v>714</v>
      </c>
      <c r="M75" s="59">
        <v>541</v>
      </c>
      <c r="N75" s="59">
        <v>296</v>
      </c>
      <c r="O75" s="413">
        <v>1960</v>
      </c>
    </row>
    <row r="76" spans="1:15" ht="15" customHeight="1" x14ac:dyDescent="0.15">
      <c r="A76" s="35"/>
      <c r="B76" s="216" t="s">
        <v>86</v>
      </c>
      <c r="C76" s="38" t="s">
        <v>261</v>
      </c>
      <c r="D76" s="60">
        <v>287</v>
      </c>
      <c r="E76" s="60">
        <v>212</v>
      </c>
      <c r="F76" s="60">
        <v>60899</v>
      </c>
      <c r="G76" s="60">
        <v>45862</v>
      </c>
      <c r="H76" s="60" t="s">
        <v>1461</v>
      </c>
      <c r="I76" s="326">
        <v>0</v>
      </c>
      <c r="J76" s="326">
        <v>22236</v>
      </c>
      <c r="K76" s="60">
        <v>5613</v>
      </c>
      <c r="L76" s="60">
        <v>641</v>
      </c>
      <c r="M76" s="60">
        <v>433</v>
      </c>
      <c r="N76" s="60">
        <v>593</v>
      </c>
      <c r="O76" s="412">
        <v>1275</v>
      </c>
    </row>
    <row r="77" spans="1:15" ht="15" customHeight="1" x14ac:dyDescent="0.15">
      <c r="A77" s="35"/>
      <c r="B77" s="222" t="s">
        <v>87</v>
      </c>
      <c r="C77" s="3" t="s">
        <v>300</v>
      </c>
      <c r="D77" s="59">
        <v>263</v>
      </c>
      <c r="E77" s="59">
        <v>105</v>
      </c>
      <c r="F77" s="59">
        <v>27603</v>
      </c>
      <c r="G77" s="59">
        <v>21253</v>
      </c>
      <c r="H77" s="59" t="s">
        <v>1461</v>
      </c>
      <c r="I77" s="59">
        <v>0</v>
      </c>
      <c r="J77" s="59">
        <v>9808</v>
      </c>
      <c r="K77" s="59">
        <v>2585</v>
      </c>
      <c r="L77" s="59">
        <v>543</v>
      </c>
      <c r="M77" s="59">
        <v>209</v>
      </c>
      <c r="N77" s="59">
        <v>111</v>
      </c>
      <c r="O77" s="413">
        <v>547</v>
      </c>
    </row>
    <row r="78" spans="1:15" ht="15" customHeight="1" x14ac:dyDescent="0.15">
      <c r="A78" s="599"/>
      <c r="B78" s="602" t="s">
        <v>590</v>
      </c>
      <c r="C78" s="603" t="s">
        <v>583</v>
      </c>
      <c r="D78" s="60">
        <v>332</v>
      </c>
      <c r="E78" s="60">
        <v>47</v>
      </c>
      <c r="F78" s="60">
        <v>15547</v>
      </c>
      <c r="G78" s="60" t="s">
        <v>117</v>
      </c>
      <c r="H78" s="60" t="s">
        <v>1461</v>
      </c>
      <c r="I78" s="326">
        <v>3379</v>
      </c>
      <c r="J78" s="326">
        <v>10095</v>
      </c>
      <c r="K78" s="60">
        <v>141</v>
      </c>
      <c r="L78" s="60">
        <v>0</v>
      </c>
      <c r="M78" s="60">
        <v>0</v>
      </c>
      <c r="N78" s="60">
        <v>0</v>
      </c>
      <c r="O78" s="412">
        <v>0</v>
      </c>
    </row>
    <row r="79" spans="1:15" ht="15" customHeight="1" x14ac:dyDescent="0.15">
      <c r="A79" s="35"/>
      <c r="B79" s="600" t="s">
        <v>88</v>
      </c>
      <c r="C79" s="604" t="s">
        <v>254</v>
      </c>
      <c r="D79" s="59">
        <v>259</v>
      </c>
      <c r="E79" s="59">
        <v>171</v>
      </c>
      <c r="F79" s="59">
        <v>44166</v>
      </c>
      <c r="G79" s="59">
        <v>23942</v>
      </c>
      <c r="H79" s="59" t="s">
        <v>1461</v>
      </c>
      <c r="I79" s="59">
        <v>0</v>
      </c>
      <c r="J79" s="59">
        <v>9682</v>
      </c>
      <c r="K79" s="59">
        <v>1638</v>
      </c>
      <c r="L79" s="59">
        <v>877</v>
      </c>
      <c r="M79" s="59">
        <v>304</v>
      </c>
      <c r="N79" s="59">
        <v>198</v>
      </c>
      <c r="O79" s="413">
        <v>711</v>
      </c>
    </row>
    <row r="80" spans="1:15" ht="15" customHeight="1" x14ac:dyDescent="0.15">
      <c r="A80" s="35"/>
      <c r="B80" s="2088" t="s">
        <v>89</v>
      </c>
      <c r="C80" s="548" t="s">
        <v>78</v>
      </c>
      <c r="D80" s="619">
        <v>252</v>
      </c>
      <c r="E80" s="619">
        <v>76</v>
      </c>
      <c r="F80" s="619">
        <v>19146</v>
      </c>
      <c r="G80" s="619">
        <v>16976</v>
      </c>
      <c r="H80" s="2122" t="s">
        <v>1461</v>
      </c>
      <c r="I80" s="1629">
        <v>0</v>
      </c>
      <c r="J80" s="1629">
        <v>8924</v>
      </c>
      <c r="K80" s="619">
        <v>1599</v>
      </c>
      <c r="L80" s="619">
        <v>353</v>
      </c>
      <c r="M80" s="619">
        <v>33</v>
      </c>
      <c r="N80" s="619">
        <v>145</v>
      </c>
      <c r="O80" s="620">
        <v>4</v>
      </c>
    </row>
    <row r="81" spans="1:15" ht="15" customHeight="1" x14ac:dyDescent="0.15">
      <c r="A81" s="35"/>
      <c r="B81" s="2089"/>
      <c r="C81" s="551" t="s">
        <v>302</v>
      </c>
      <c r="D81" s="621">
        <v>252</v>
      </c>
      <c r="E81" s="621">
        <v>93</v>
      </c>
      <c r="F81" s="621">
        <v>23341</v>
      </c>
      <c r="G81" s="621">
        <v>19649</v>
      </c>
      <c r="H81" s="2123"/>
      <c r="I81" s="621">
        <v>0</v>
      </c>
      <c r="J81" s="621">
        <v>9254</v>
      </c>
      <c r="K81" s="621">
        <v>2213</v>
      </c>
      <c r="L81" s="621">
        <v>1079</v>
      </c>
      <c r="M81" s="621">
        <v>118</v>
      </c>
      <c r="N81" s="621">
        <v>17</v>
      </c>
      <c r="O81" s="622">
        <v>1</v>
      </c>
    </row>
    <row r="82" spans="1:15" ht="15" customHeight="1" x14ac:dyDescent="0.15">
      <c r="A82" s="35"/>
      <c r="B82" s="2089"/>
      <c r="C82" s="552" t="s">
        <v>255</v>
      </c>
      <c r="D82" s="623">
        <v>252</v>
      </c>
      <c r="E82" s="623">
        <v>78</v>
      </c>
      <c r="F82" s="623">
        <v>19681</v>
      </c>
      <c r="G82" s="623">
        <v>15776</v>
      </c>
      <c r="H82" s="2124"/>
      <c r="I82" s="1630">
        <v>0</v>
      </c>
      <c r="J82" s="1630">
        <v>8338</v>
      </c>
      <c r="K82" s="623">
        <v>1243</v>
      </c>
      <c r="L82" s="623">
        <v>466</v>
      </c>
      <c r="M82" s="623">
        <v>84</v>
      </c>
      <c r="N82" s="623">
        <v>9</v>
      </c>
      <c r="O82" s="624">
        <v>0</v>
      </c>
    </row>
    <row r="83" spans="1:15" s="27" customFormat="1" ht="15" customHeight="1" x14ac:dyDescent="0.15">
      <c r="A83" s="35"/>
      <c r="B83" s="2090"/>
      <c r="C83" s="553" t="s">
        <v>251</v>
      </c>
      <c r="D83" s="1566">
        <v>252</v>
      </c>
      <c r="E83" s="1566">
        <v>247</v>
      </c>
      <c r="F83" s="1566">
        <v>62168</v>
      </c>
      <c r="G83" s="1566">
        <v>52401</v>
      </c>
      <c r="H83" s="1566" t="s">
        <v>1461</v>
      </c>
      <c r="I83" s="1566">
        <v>0</v>
      </c>
      <c r="J83" s="1566">
        <v>26516</v>
      </c>
      <c r="K83" s="1566">
        <v>5055</v>
      </c>
      <c r="L83" s="1566">
        <v>1898</v>
      </c>
      <c r="M83" s="1566">
        <v>235</v>
      </c>
      <c r="N83" s="1566">
        <v>171</v>
      </c>
      <c r="O83" s="1567">
        <v>5</v>
      </c>
    </row>
    <row r="84" spans="1:15" s="27" customFormat="1" ht="15" customHeight="1" x14ac:dyDescent="0.15">
      <c r="A84" s="35"/>
      <c r="B84" s="2119" t="s">
        <v>123</v>
      </c>
      <c r="C84" s="556" t="s">
        <v>181</v>
      </c>
      <c r="D84" s="149">
        <v>251</v>
      </c>
      <c r="E84" s="149">
        <v>75</v>
      </c>
      <c r="F84" s="149">
        <v>18710</v>
      </c>
      <c r="G84" s="149">
        <v>18232</v>
      </c>
      <c r="H84" s="2115" t="s">
        <v>1461</v>
      </c>
      <c r="I84" s="1628">
        <v>0</v>
      </c>
      <c r="J84" s="1628">
        <v>7623</v>
      </c>
      <c r="K84" s="149">
        <v>2396</v>
      </c>
      <c r="L84" s="149">
        <v>972</v>
      </c>
      <c r="M84" s="149">
        <v>342</v>
      </c>
      <c r="N84" s="149">
        <v>200</v>
      </c>
      <c r="O84" s="414">
        <v>28</v>
      </c>
    </row>
    <row r="85" spans="1:15" s="27" customFormat="1" ht="15" customHeight="1" x14ac:dyDescent="0.15">
      <c r="A85" s="35"/>
      <c r="B85" s="2120"/>
      <c r="C85" s="557" t="s">
        <v>182</v>
      </c>
      <c r="D85" s="1518">
        <v>250</v>
      </c>
      <c r="E85" s="1518">
        <v>77</v>
      </c>
      <c r="F85" s="1518">
        <v>19302</v>
      </c>
      <c r="G85" s="1518">
        <v>18716</v>
      </c>
      <c r="H85" s="2103"/>
      <c r="I85" s="1564">
        <v>0</v>
      </c>
      <c r="J85" s="1564">
        <v>7759</v>
      </c>
      <c r="K85" s="1632">
        <v>735</v>
      </c>
      <c r="L85" s="1632">
        <v>331</v>
      </c>
      <c r="M85" s="1573">
        <v>0</v>
      </c>
      <c r="N85" s="1632">
        <v>1707</v>
      </c>
      <c r="O85" s="416">
        <v>22</v>
      </c>
    </row>
    <row r="86" spans="1:15" s="27" customFormat="1" ht="15" customHeight="1" x14ac:dyDescent="0.15">
      <c r="A86" s="35"/>
      <c r="B86" s="2121"/>
      <c r="C86" s="558" t="s">
        <v>251</v>
      </c>
      <c r="D86" s="59">
        <v>250.5</v>
      </c>
      <c r="E86" s="59">
        <v>152</v>
      </c>
      <c r="F86" s="59">
        <v>38012</v>
      </c>
      <c r="G86" s="59">
        <v>36948</v>
      </c>
      <c r="H86" s="59" t="s">
        <v>1461</v>
      </c>
      <c r="I86" s="59">
        <v>0</v>
      </c>
      <c r="J86" s="59">
        <v>15382</v>
      </c>
      <c r="K86" s="59">
        <v>3131</v>
      </c>
      <c r="L86" s="59">
        <v>1303</v>
      </c>
      <c r="M86" s="59">
        <v>342</v>
      </c>
      <c r="N86" s="59">
        <v>1907</v>
      </c>
      <c r="O86" s="413">
        <v>50</v>
      </c>
    </row>
    <row r="87" spans="1:15" s="27" customFormat="1" ht="15" customHeight="1" x14ac:dyDescent="0.15">
      <c r="A87" s="35"/>
      <c r="B87" s="2117" t="s">
        <v>592</v>
      </c>
      <c r="C87" s="2118"/>
      <c r="D87" s="1566">
        <v>274.18192918192921</v>
      </c>
      <c r="E87" s="1566">
        <v>33629</v>
      </c>
      <c r="F87" s="1566">
        <v>9220463</v>
      </c>
      <c r="G87" s="1566">
        <v>5280694</v>
      </c>
      <c r="H87" s="1566">
        <v>164291</v>
      </c>
      <c r="I87" s="1566">
        <v>868025</v>
      </c>
      <c r="J87" s="1566">
        <f>3270793+12744</f>
        <v>3283537</v>
      </c>
      <c r="K87" s="1566">
        <v>2402331</v>
      </c>
      <c r="L87" s="1566">
        <v>61486</v>
      </c>
      <c r="M87" s="1566">
        <v>15880</v>
      </c>
      <c r="N87" s="1566">
        <v>45374</v>
      </c>
      <c r="O87" s="1567">
        <v>46346</v>
      </c>
    </row>
    <row r="88" spans="1:15" s="27" customFormat="1" ht="15" customHeight="1" x14ac:dyDescent="0.15">
      <c r="A88" s="35"/>
      <c r="B88" s="2125" t="s">
        <v>593</v>
      </c>
      <c r="C88" s="2126"/>
      <c r="D88" s="59">
        <v>289.09096459096463</v>
      </c>
      <c r="E88" s="59">
        <v>35707</v>
      </c>
      <c r="F88" s="59">
        <v>10322466</v>
      </c>
      <c r="G88" s="59">
        <v>5280694</v>
      </c>
      <c r="H88" s="59">
        <v>164291</v>
      </c>
      <c r="I88" s="59">
        <v>868025</v>
      </c>
      <c r="J88" s="59">
        <f>3567798+12744</f>
        <v>3580542</v>
      </c>
      <c r="K88" s="59">
        <v>2713591</v>
      </c>
      <c r="L88" s="59">
        <v>63030</v>
      </c>
      <c r="M88" s="59">
        <v>49698</v>
      </c>
      <c r="N88" s="59">
        <v>124593</v>
      </c>
      <c r="O88" s="413">
        <v>123420</v>
      </c>
    </row>
    <row r="89" spans="1:15" ht="15" customHeight="1" x14ac:dyDescent="0.15">
      <c r="A89" s="35"/>
      <c r="B89" s="562" t="s">
        <v>58</v>
      </c>
      <c r="C89" s="563" t="s">
        <v>31</v>
      </c>
      <c r="D89" s="625">
        <v>259</v>
      </c>
      <c r="E89" s="625">
        <v>71</v>
      </c>
      <c r="F89" s="625">
        <v>18271</v>
      </c>
      <c r="G89" s="625">
        <v>0</v>
      </c>
      <c r="H89" s="625" t="s">
        <v>1461</v>
      </c>
      <c r="I89" s="1631">
        <v>0</v>
      </c>
      <c r="J89" s="1631">
        <v>7319</v>
      </c>
      <c r="K89" s="1631">
        <v>709</v>
      </c>
      <c r="L89" s="1631">
        <v>228</v>
      </c>
      <c r="M89" s="1631">
        <v>249</v>
      </c>
      <c r="N89" s="1631" t="s">
        <v>826</v>
      </c>
      <c r="O89" s="624">
        <v>304</v>
      </c>
    </row>
    <row r="90" spans="1:15" ht="15" customHeight="1" thickBot="1" x14ac:dyDescent="0.2">
      <c r="A90" s="35"/>
      <c r="B90" s="512" t="s">
        <v>58</v>
      </c>
      <c r="C90" s="312" t="s">
        <v>32</v>
      </c>
      <c r="D90" s="626">
        <v>40</v>
      </c>
      <c r="E90" s="626" t="s">
        <v>117</v>
      </c>
      <c r="F90" s="626">
        <v>0</v>
      </c>
      <c r="G90" s="626">
        <v>0</v>
      </c>
      <c r="H90" s="626" t="s">
        <v>117</v>
      </c>
      <c r="I90" s="626" t="s">
        <v>117</v>
      </c>
      <c r="J90" s="626" t="s">
        <v>117</v>
      </c>
      <c r="K90" s="626">
        <v>0</v>
      </c>
      <c r="L90" s="626">
        <v>0</v>
      </c>
      <c r="M90" s="626">
        <v>0</v>
      </c>
      <c r="N90" s="626">
        <v>0</v>
      </c>
      <c r="O90" s="627">
        <v>0</v>
      </c>
    </row>
    <row r="91" spans="1:15" x14ac:dyDescent="0.15">
      <c r="B91" s="5" t="s">
        <v>581</v>
      </c>
      <c r="F91" s="29"/>
    </row>
    <row r="93" spans="1:15" s="22" customFormat="1" x14ac:dyDescent="0.15">
      <c r="A93" s="5"/>
      <c r="B93" s="5"/>
      <c r="D93" s="26"/>
      <c r="E93" s="26"/>
      <c r="F93" s="26"/>
      <c r="G93" s="26"/>
      <c r="H93" s="26"/>
      <c r="I93" s="26"/>
      <c r="J93" s="26"/>
      <c r="K93" s="26"/>
      <c r="L93" s="26"/>
      <c r="M93" s="26"/>
      <c r="N93" s="26"/>
      <c r="O93" s="32"/>
    </row>
    <row r="112" ht="14.25" thickBot="1" x14ac:dyDescent="0.2"/>
  </sheetData>
  <mergeCells count="44">
    <mergeCell ref="H65:H67"/>
    <mergeCell ref="H84:H85"/>
    <mergeCell ref="H80:H82"/>
    <mergeCell ref="H69:H70"/>
    <mergeCell ref="B88:C88"/>
    <mergeCell ref="B69:B71"/>
    <mergeCell ref="B34:B36"/>
    <mergeCell ref="B50:B57"/>
    <mergeCell ref="B37:B40"/>
    <mergeCell ref="B87:C87"/>
    <mergeCell ref="B84:B86"/>
    <mergeCell ref="B65:B68"/>
    <mergeCell ref="B41:B44"/>
    <mergeCell ref="B21:B25"/>
    <mergeCell ref="I29:I30"/>
    <mergeCell ref="M15:M19"/>
    <mergeCell ref="L22:L24"/>
    <mergeCell ref="B80:B83"/>
    <mergeCell ref="B58:B64"/>
    <mergeCell ref="B28:B31"/>
    <mergeCell ref="B45:B49"/>
    <mergeCell ref="I21:I24"/>
    <mergeCell ref="H22:H24"/>
    <mergeCell ref="H38:H39"/>
    <mergeCell ref="H42:H43"/>
    <mergeCell ref="H45:H48"/>
    <mergeCell ref="H51:H56"/>
    <mergeCell ref="H58:H60"/>
    <mergeCell ref="H62:H63"/>
    <mergeCell ref="F1:J1"/>
    <mergeCell ref="H15:H19"/>
    <mergeCell ref="H29:H30"/>
    <mergeCell ref="L1:M1"/>
    <mergeCell ref="K1:K2"/>
    <mergeCell ref="G4:G12"/>
    <mergeCell ref="M22:M24"/>
    <mergeCell ref="I15:I19"/>
    <mergeCell ref="H5:H12"/>
    <mergeCell ref="I5:I12"/>
    <mergeCell ref="A1:A2"/>
    <mergeCell ref="B1:B2"/>
    <mergeCell ref="C1:C2"/>
    <mergeCell ref="B4:B13"/>
    <mergeCell ref="B14:B20"/>
  </mergeCells>
  <phoneticPr fontId="2"/>
  <printOptions horizontalCentered="1" verticalCentered="1"/>
  <pageMargins left="0.23622047244094491" right="0.23622047244094491" top="0.74803149606299213" bottom="0.74803149606299213" header="0.19685039370078741" footer="0"/>
  <pageSetup paperSize="9" scale="59" orientation="portrait" r:id="rId1"/>
  <headerFooter alignWithMargins="0">
    <oddHeader>&amp;C&amp;"ＭＳ Ｐゴシック,太字"&amp;16&amp;A&amp;R&amp;9
公共図書館調査（２０２２年度）</oddHeader>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1"/>
    <pageSetUpPr fitToPage="1"/>
  </sheetPr>
  <dimension ref="A1:V95"/>
  <sheetViews>
    <sheetView zoomScale="85" zoomScaleNormal="85" zoomScaleSheetLayoutView="100" workbookViewId="0">
      <selection activeCell="B1" sqref="B1:B2"/>
    </sheetView>
  </sheetViews>
  <sheetFormatPr defaultRowHeight="13.5" x14ac:dyDescent="0.15"/>
  <cols>
    <col min="1" max="1" width="4.25" style="5" customWidth="1"/>
    <col min="2" max="2" width="13.25" style="5" customWidth="1"/>
    <col min="3" max="3" width="9.75" style="9" customWidth="1"/>
    <col min="4" max="4" width="14.625" style="24" customWidth="1"/>
    <col min="5" max="5" width="9.5" style="34" customWidth="1"/>
    <col min="6" max="6" width="14.625" style="24" customWidth="1"/>
    <col min="7" max="7" width="11" style="5" customWidth="1"/>
    <col min="8" max="8" width="10" style="5" customWidth="1"/>
    <col min="9" max="9" width="11" style="24" customWidth="1"/>
    <col min="10" max="10" width="11.625" style="5" customWidth="1"/>
    <col min="11" max="11" width="12.875" style="5" customWidth="1"/>
    <col min="12" max="14" width="0" style="5" hidden="1" customWidth="1"/>
    <col min="15" max="15" width="8.25" style="5" hidden="1" customWidth="1"/>
    <col min="16" max="18" width="0" style="5" hidden="1" customWidth="1"/>
    <col min="19" max="19" width="11" style="5" hidden="1" customWidth="1"/>
    <col min="20" max="22" width="0" style="5" hidden="1" customWidth="1"/>
    <col min="23" max="16384" width="9" style="5"/>
  </cols>
  <sheetData>
    <row r="1" spans="1:22" s="33" customFormat="1" ht="24.95" customHeight="1" x14ac:dyDescent="0.15">
      <c r="A1" s="2100" t="s">
        <v>53</v>
      </c>
      <c r="B1" s="1970" t="s">
        <v>169</v>
      </c>
      <c r="C1" s="2181" t="s">
        <v>258</v>
      </c>
      <c r="D1" s="2096" t="s">
        <v>188</v>
      </c>
      <c r="E1" s="2097"/>
      <c r="F1" s="2098"/>
      <c r="G1" s="297" t="s">
        <v>191</v>
      </c>
      <c r="H1" s="297" t="s">
        <v>116</v>
      </c>
      <c r="I1" s="298" t="s">
        <v>192</v>
      </c>
      <c r="J1" s="297" t="s">
        <v>248</v>
      </c>
      <c r="K1" s="2183" t="s">
        <v>193</v>
      </c>
      <c r="N1" s="33" t="s">
        <v>125</v>
      </c>
      <c r="O1" s="33" t="s">
        <v>126</v>
      </c>
      <c r="S1" s="630" t="s">
        <v>632</v>
      </c>
    </row>
    <row r="2" spans="1:22" s="33" customFormat="1" ht="24.95" customHeight="1" thickBot="1" x14ac:dyDescent="0.2">
      <c r="A2" s="2101"/>
      <c r="B2" s="1972"/>
      <c r="C2" s="2182"/>
      <c r="D2" s="210" t="s">
        <v>189</v>
      </c>
      <c r="E2" s="392" t="s">
        <v>190</v>
      </c>
      <c r="F2" s="210" t="s">
        <v>579</v>
      </c>
      <c r="G2" s="1718" t="s">
        <v>120</v>
      </c>
      <c r="H2" s="1718"/>
      <c r="I2" s="1718"/>
      <c r="J2" s="312" t="s">
        <v>236</v>
      </c>
      <c r="K2" s="2184"/>
      <c r="S2" s="632"/>
    </row>
    <row r="3" spans="1:22" ht="12.95" customHeight="1" x14ac:dyDescent="0.15">
      <c r="A3" s="187"/>
      <c r="B3" s="428" t="s">
        <v>66</v>
      </c>
      <c r="C3" s="427" t="s">
        <v>33</v>
      </c>
      <c r="D3" s="429">
        <v>292267</v>
      </c>
      <c r="E3" s="1276">
        <v>0.15552073134391894</v>
      </c>
      <c r="F3" s="429" t="s">
        <v>117</v>
      </c>
      <c r="G3" s="541">
        <v>0.58639638584989995</v>
      </c>
      <c r="H3" s="1277">
        <v>0.83248690988037977</v>
      </c>
      <c r="I3" s="1278">
        <v>42.205525520412074</v>
      </c>
      <c r="J3" s="1279">
        <v>18.550721552935165</v>
      </c>
      <c r="K3" s="537">
        <v>45.836097560975617</v>
      </c>
      <c r="L3" s="5" t="s">
        <v>129</v>
      </c>
      <c r="N3" s="79" t="s">
        <v>117</v>
      </c>
      <c r="O3" s="80"/>
      <c r="P3" s="5" t="s">
        <v>129</v>
      </c>
      <c r="S3" s="430">
        <v>0.15804190966753226</v>
      </c>
    </row>
    <row r="4" spans="1:22" ht="12.95" customHeight="1" x14ac:dyDescent="0.15">
      <c r="A4" s="1226"/>
      <c r="B4" s="2037" t="s">
        <v>67</v>
      </c>
      <c r="C4" s="118" t="s">
        <v>196</v>
      </c>
      <c r="D4" s="534">
        <v>208871</v>
      </c>
      <c r="E4" s="2130" t="s">
        <v>168</v>
      </c>
      <c r="F4" s="534">
        <v>6085</v>
      </c>
      <c r="G4" s="2130" t="s">
        <v>168</v>
      </c>
      <c r="H4" s="2130" t="s">
        <v>168</v>
      </c>
      <c r="I4" s="2130" t="s">
        <v>168</v>
      </c>
      <c r="J4" s="2130" t="s">
        <v>168</v>
      </c>
      <c r="K4" s="2140" t="s">
        <v>170</v>
      </c>
      <c r="L4" s="5" t="s">
        <v>130</v>
      </c>
      <c r="N4" s="81" t="s">
        <v>117</v>
      </c>
      <c r="O4" s="80"/>
      <c r="P4" s="5" t="s">
        <v>130</v>
      </c>
      <c r="S4" s="2130" t="s">
        <v>50</v>
      </c>
      <c r="U4" s="396" t="e">
        <v>#VALUE!</v>
      </c>
      <c r="V4" s="28" t="e">
        <v>#VALUE!</v>
      </c>
    </row>
    <row r="5" spans="1:22" ht="12.95" customHeight="1" x14ac:dyDescent="0.15">
      <c r="A5" s="1226"/>
      <c r="B5" s="2038"/>
      <c r="C5" s="119" t="s">
        <v>197</v>
      </c>
      <c r="D5" s="535">
        <v>121572</v>
      </c>
      <c r="E5" s="2131"/>
      <c r="F5" s="535">
        <v>1587</v>
      </c>
      <c r="G5" s="2131"/>
      <c r="H5" s="2131"/>
      <c r="I5" s="2131"/>
      <c r="J5" s="2131"/>
      <c r="K5" s="2141"/>
      <c r="L5" s="5">
        <v>0</v>
      </c>
      <c r="N5" s="81" t="s">
        <v>117</v>
      </c>
      <c r="O5" s="80"/>
      <c r="P5" s="5">
        <v>0</v>
      </c>
      <c r="S5" s="2131"/>
      <c r="U5" s="396">
        <v>0</v>
      </c>
      <c r="V5" s="28" t="e">
        <v>#VALUE!</v>
      </c>
    </row>
    <row r="6" spans="1:22" ht="12.95" customHeight="1" x14ac:dyDescent="0.15">
      <c r="A6" s="1226"/>
      <c r="B6" s="2038"/>
      <c r="C6" s="119" t="s">
        <v>198</v>
      </c>
      <c r="D6" s="535">
        <v>31553</v>
      </c>
      <c r="E6" s="2131"/>
      <c r="F6" s="535">
        <v>420</v>
      </c>
      <c r="G6" s="2131"/>
      <c r="H6" s="2131"/>
      <c r="I6" s="2131"/>
      <c r="J6" s="2131"/>
      <c r="K6" s="2141"/>
      <c r="L6" s="5">
        <v>0</v>
      </c>
      <c r="N6" s="81" t="s">
        <v>117</v>
      </c>
      <c r="O6" s="80"/>
      <c r="P6" s="5">
        <v>0</v>
      </c>
      <c r="S6" s="2131"/>
      <c r="U6" s="396">
        <v>0</v>
      </c>
      <c r="V6" s="28" t="e">
        <v>#VALUE!</v>
      </c>
    </row>
    <row r="7" spans="1:22" ht="12.95" customHeight="1" x14ac:dyDescent="0.15">
      <c r="A7" s="1226"/>
      <c r="B7" s="2038"/>
      <c r="C7" s="119" t="s">
        <v>199</v>
      </c>
      <c r="D7" s="535">
        <v>792</v>
      </c>
      <c r="E7" s="2131"/>
      <c r="F7" s="535">
        <v>115</v>
      </c>
      <c r="G7" s="2131"/>
      <c r="H7" s="2131"/>
      <c r="I7" s="2131"/>
      <c r="J7" s="2131"/>
      <c r="K7" s="2141"/>
      <c r="L7" s="5">
        <v>0</v>
      </c>
      <c r="N7" s="81" t="s">
        <v>117</v>
      </c>
      <c r="O7" s="80"/>
      <c r="P7" s="5">
        <v>0</v>
      </c>
      <c r="S7" s="2131"/>
    </row>
    <row r="8" spans="1:22" ht="12.95" customHeight="1" x14ac:dyDescent="0.15">
      <c r="A8" s="1226"/>
      <c r="B8" s="2038"/>
      <c r="C8" s="119" t="s">
        <v>200</v>
      </c>
      <c r="D8" s="535">
        <v>20179</v>
      </c>
      <c r="E8" s="2131"/>
      <c r="F8" s="535">
        <v>650</v>
      </c>
      <c r="G8" s="2131"/>
      <c r="H8" s="2131"/>
      <c r="I8" s="2131"/>
      <c r="J8" s="2131"/>
      <c r="K8" s="2141"/>
      <c r="L8" s="5">
        <v>0</v>
      </c>
      <c r="N8" s="81" t="s">
        <v>117</v>
      </c>
      <c r="O8" s="80"/>
      <c r="P8" s="5">
        <v>0</v>
      </c>
      <c r="S8" s="2131"/>
    </row>
    <row r="9" spans="1:22" ht="12.95" customHeight="1" x14ac:dyDescent="0.15">
      <c r="A9" s="1226"/>
      <c r="B9" s="2038"/>
      <c r="C9" s="119" t="s">
        <v>201</v>
      </c>
      <c r="D9" s="535">
        <v>933</v>
      </c>
      <c r="E9" s="2131"/>
      <c r="F9" s="535">
        <v>66</v>
      </c>
      <c r="G9" s="2131"/>
      <c r="H9" s="2131"/>
      <c r="I9" s="2131"/>
      <c r="J9" s="2131"/>
      <c r="K9" s="2141"/>
      <c r="L9" s="5">
        <v>0</v>
      </c>
      <c r="N9" s="81" t="s">
        <v>117</v>
      </c>
      <c r="O9" s="80"/>
      <c r="P9" s="5">
        <v>0</v>
      </c>
      <c r="S9" s="2131"/>
    </row>
    <row r="10" spans="1:22" ht="12.95" customHeight="1" x14ac:dyDescent="0.15">
      <c r="A10" s="1226"/>
      <c r="B10" s="2038"/>
      <c r="C10" s="119" t="s">
        <v>202</v>
      </c>
      <c r="D10" s="535">
        <v>3704</v>
      </c>
      <c r="E10" s="2131"/>
      <c r="F10" s="535">
        <v>273</v>
      </c>
      <c r="G10" s="2131"/>
      <c r="H10" s="2131"/>
      <c r="I10" s="2131"/>
      <c r="J10" s="2131"/>
      <c r="K10" s="2141"/>
      <c r="L10" s="5">
        <v>0</v>
      </c>
      <c r="N10" s="81" t="s">
        <v>117</v>
      </c>
      <c r="O10" s="80"/>
      <c r="P10" s="5">
        <v>0</v>
      </c>
      <c r="S10" s="2131"/>
    </row>
    <row r="11" spans="1:22" ht="12.95" customHeight="1" x14ac:dyDescent="0.15">
      <c r="A11" s="1226"/>
      <c r="B11" s="2038"/>
      <c r="C11" s="119" t="s">
        <v>295</v>
      </c>
      <c r="D11" s="535">
        <v>4001</v>
      </c>
      <c r="E11" s="2131"/>
      <c r="F11" s="535">
        <v>441</v>
      </c>
      <c r="G11" s="2131"/>
      <c r="H11" s="2131"/>
      <c r="I11" s="2131"/>
      <c r="J11" s="2131"/>
      <c r="K11" s="2141"/>
      <c r="L11" s="5">
        <v>0</v>
      </c>
      <c r="N11" s="81" t="s">
        <v>117</v>
      </c>
      <c r="O11" s="80"/>
      <c r="P11" s="5">
        <v>0</v>
      </c>
      <c r="S11" s="2131"/>
    </row>
    <row r="12" spans="1:22" ht="12.95" customHeight="1" x14ac:dyDescent="0.15">
      <c r="A12" s="1226"/>
      <c r="B12" s="2038"/>
      <c r="C12" s="219" t="s">
        <v>298</v>
      </c>
      <c r="D12" s="536">
        <v>7656</v>
      </c>
      <c r="E12" s="2132"/>
      <c r="F12" s="536">
        <v>326</v>
      </c>
      <c r="G12" s="2132"/>
      <c r="H12" s="2132"/>
      <c r="I12" s="2132"/>
      <c r="J12" s="2132"/>
      <c r="K12" s="2142"/>
      <c r="L12" s="5">
        <v>0</v>
      </c>
      <c r="N12" s="81" t="s">
        <v>117</v>
      </c>
      <c r="O12" s="80"/>
      <c r="P12" s="5">
        <v>0</v>
      </c>
      <c r="S12" s="2132"/>
    </row>
    <row r="13" spans="1:22" ht="12.95" customHeight="1" x14ac:dyDescent="0.15">
      <c r="A13" s="1226"/>
      <c r="B13" s="2039"/>
      <c r="C13" s="184" t="s">
        <v>251</v>
      </c>
      <c r="D13" s="43">
        <v>399261</v>
      </c>
      <c r="E13" s="1251">
        <v>0.56674005340055955</v>
      </c>
      <c r="F13" s="43">
        <v>9963</v>
      </c>
      <c r="G13" s="496">
        <v>4.5500442165717745</v>
      </c>
      <c r="H13" s="1280">
        <v>2.4581688519447487</v>
      </c>
      <c r="I13" s="1281">
        <v>171.40699544491241</v>
      </c>
      <c r="J13" s="1282">
        <v>95.962026268760098</v>
      </c>
      <c r="K13" s="313">
        <v>27.095653846153848</v>
      </c>
      <c r="L13" s="5">
        <v>0</v>
      </c>
      <c r="M13" s="5">
        <v>16</v>
      </c>
      <c r="N13" s="81">
        <v>0</v>
      </c>
      <c r="O13" s="327">
        <v>0</v>
      </c>
      <c r="P13" s="328" t="s">
        <v>131</v>
      </c>
      <c r="S13" s="322">
        <v>1.4072012684407236</v>
      </c>
    </row>
    <row r="14" spans="1:22" ht="12.95" customHeight="1" x14ac:dyDescent="0.15">
      <c r="A14" s="1226"/>
      <c r="B14" s="2004" t="s">
        <v>68</v>
      </c>
      <c r="C14" s="120" t="s">
        <v>203</v>
      </c>
      <c r="D14" s="371">
        <v>370341</v>
      </c>
      <c r="E14" s="2127" t="s">
        <v>168</v>
      </c>
      <c r="F14" s="371">
        <v>7381</v>
      </c>
      <c r="G14" s="2127" t="s">
        <v>168</v>
      </c>
      <c r="H14" s="2127" t="s">
        <v>168</v>
      </c>
      <c r="I14" s="2127" t="s">
        <v>168</v>
      </c>
      <c r="J14" s="2127" t="s">
        <v>168</v>
      </c>
      <c r="K14" s="2143" t="s">
        <v>168</v>
      </c>
      <c r="L14" s="5" t="s">
        <v>132</v>
      </c>
      <c r="N14" s="82">
        <v>16650</v>
      </c>
      <c r="O14" s="80"/>
      <c r="P14" s="5" t="s">
        <v>132</v>
      </c>
      <c r="S14" s="2127" t="s">
        <v>50</v>
      </c>
    </row>
    <row r="15" spans="1:22" ht="12.95" customHeight="1" x14ac:dyDescent="0.15">
      <c r="A15" s="1226"/>
      <c r="B15" s="2005"/>
      <c r="C15" s="121" t="s">
        <v>223</v>
      </c>
      <c r="D15" s="2138" t="s">
        <v>117</v>
      </c>
      <c r="E15" s="2128"/>
      <c r="F15" s="2138" t="s">
        <v>636</v>
      </c>
      <c r="G15" s="2128"/>
      <c r="H15" s="2128"/>
      <c r="I15" s="2128"/>
      <c r="J15" s="2128"/>
      <c r="K15" s="2144"/>
      <c r="L15" s="5">
        <v>0</v>
      </c>
      <c r="N15" s="82">
        <v>6544</v>
      </c>
      <c r="O15" s="80"/>
      <c r="P15" s="5">
        <v>0</v>
      </c>
      <c r="S15" s="2128"/>
    </row>
    <row r="16" spans="1:22" ht="12.95" customHeight="1" x14ac:dyDescent="0.15">
      <c r="A16" s="1226"/>
      <c r="B16" s="2005"/>
      <c r="C16" s="121" t="s">
        <v>257</v>
      </c>
      <c r="D16" s="2138"/>
      <c r="E16" s="2128"/>
      <c r="F16" s="2138"/>
      <c r="G16" s="2128"/>
      <c r="H16" s="2128"/>
      <c r="I16" s="2128"/>
      <c r="J16" s="2128"/>
      <c r="K16" s="2144"/>
      <c r="L16" s="5">
        <v>0</v>
      </c>
      <c r="N16" s="82">
        <v>5074</v>
      </c>
      <c r="O16" s="80"/>
      <c r="P16" s="5">
        <v>0</v>
      </c>
      <c r="S16" s="2128"/>
    </row>
    <row r="17" spans="1:19" ht="12.95" customHeight="1" x14ac:dyDescent="0.15">
      <c r="A17" s="1226"/>
      <c r="B17" s="2005"/>
      <c r="C17" s="121" t="s">
        <v>204</v>
      </c>
      <c r="D17" s="2138"/>
      <c r="E17" s="2128"/>
      <c r="F17" s="2138"/>
      <c r="G17" s="2128"/>
      <c r="H17" s="2128"/>
      <c r="I17" s="2128"/>
      <c r="J17" s="2128"/>
      <c r="K17" s="2144"/>
      <c r="L17" s="5">
        <v>0</v>
      </c>
      <c r="N17" s="82">
        <v>5556</v>
      </c>
      <c r="O17" s="80"/>
      <c r="P17" s="5">
        <v>0</v>
      </c>
      <c r="S17" s="2128"/>
    </row>
    <row r="18" spans="1:19" ht="12.95" customHeight="1" x14ac:dyDescent="0.15">
      <c r="A18" s="1226"/>
      <c r="B18" s="2005"/>
      <c r="C18" s="121" t="s">
        <v>252</v>
      </c>
      <c r="D18" s="2138"/>
      <c r="E18" s="2128"/>
      <c r="F18" s="2138"/>
      <c r="G18" s="2128"/>
      <c r="H18" s="2128"/>
      <c r="I18" s="2128"/>
      <c r="J18" s="2128"/>
      <c r="K18" s="2144"/>
      <c r="L18" s="5">
        <v>0</v>
      </c>
      <c r="N18" s="82">
        <v>2002</v>
      </c>
      <c r="O18" s="80"/>
      <c r="P18" s="5">
        <v>0</v>
      </c>
      <c r="S18" s="2128"/>
    </row>
    <row r="19" spans="1:19" ht="12.95" customHeight="1" x14ac:dyDescent="0.15">
      <c r="A19" s="1226"/>
      <c r="B19" s="2005"/>
      <c r="C19" s="220" t="s">
        <v>253</v>
      </c>
      <c r="D19" s="2139"/>
      <c r="E19" s="2129"/>
      <c r="F19" s="2139"/>
      <c r="G19" s="2129"/>
      <c r="H19" s="2129"/>
      <c r="I19" s="2129"/>
      <c r="J19" s="2129"/>
      <c r="K19" s="2145"/>
      <c r="L19" s="5">
        <v>0</v>
      </c>
      <c r="N19" s="82">
        <v>2904</v>
      </c>
      <c r="O19" s="80"/>
      <c r="P19" s="5">
        <v>0</v>
      </c>
      <c r="S19" s="2129"/>
    </row>
    <row r="20" spans="1:19" ht="12.95" customHeight="1" x14ac:dyDescent="0.15">
      <c r="A20" s="1226"/>
      <c r="B20" s="2006"/>
      <c r="C20" s="173" t="s">
        <v>251</v>
      </c>
      <c r="D20" s="23">
        <v>370341</v>
      </c>
      <c r="E20" s="1249">
        <v>0.771767240930186</v>
      </c>
      <c r="F20" s="23">
        <v>7381</v>
      </c>
      <c r="G20" s="127">
        <v>4.7012238960865753</v>
      </c>
      <c r="H20" s="1283">
        <v>2.8307218131917367</v>
      </c>
      <c r="I20" s="1284">
        <v>177.99321053388377</v>
      </c>
      <c r="J20" s="1285">
        <v>112.36170474366536</v>
      </c>
      <c r="K20" s="314">
        <v>20.863521739130437</v>
      </c>
      <c r="L20" s="5">
        <v>0</v>
      </c>
      <c r="M20" s="5">
        <v>14</v>
      </c>
      <c r="N20" s="82">
        <v>38730</v>
      </c>
      <c r="O20" s="78">
        <v>8.0710872523501592E-2</v>
      </c>
      <c r="P20" s="5" t="s">
        <v>133</v>
      </c>
      <c r="S20" s="128">
        <v>1.8883280783393523</v>
      </c>
    </row>
    <row r="21" spans="1:19" ht="12.95" customHeight="1" x14ac:dyDescent="0.15">
      <c r="A21" s="1226"/>
      <c r="B21" s="1998" t="s">
        <v>69</v>
      </c>
      <c r="C21" s="118" t="s">
        <v>206</v>
      </c>
      <c r="D21" s="139">
        <v>82211</v>
      </c>
      <c r="E21" s="2152" t="s">
        <v>168</v>
      </c>
      <c r="F21" s="139">
        <v>4208</v>
      </c>
      <c r="G21" s="2152" t="s">
        <v>168</v>
      </c>
      <c r="H21" s="2152" t="s">
        <v>168</v>
      </c>
      <c r="I21" s="2152" t="s">
        <v>168</v>
      </c>
      <c r="J21" s="2152" t="s">
        <v>168</v>
      </c>
      <c r="K21" s="2140" t="s">
        <v>168</v>
      </c>
      <c r="L21" s="5" t="s">
        <v>134</v>
      </c>
      <c r="N21" s="82">
        <v>8538</v>
      </c>
      <c r="O21" s="80"/>
      <c r="P21" s="5" t="s">
        <v>134</v>
      </c>
      <c r="S21" s="2130" t="s">
        <v>50</v>
      </c>
    </row>
    <row r="22" spans="1:19" ht="12.95" customHeight="1" x14ac:dyDescent="0.15">
      <c r="A22" s="1226"/>
      <c r="B22" s="1999"/>
      <c r="C22" s="119" t="s">
        <v>44</v>
      </c>
      <c r="D22" s="2162" t="s">
        <v>636</v>
      </c>
      <c r="E22" s="2161"/>
      <c r="F22" s="2162" t="s">
        <v>636</v>
      </c>
      <c r="G22" s="2161"/>
      <c r="H22" s="2161"/>
      <c r="I22" s="2161"/>
      <c r="J22" s="2161"/>
      <c r="K22" s="2141"/>
      <c r="L22" s="5">
        <v>0</v>
      </c>
      <c r="N22" s="82" t="s">
        <v>636</v>
      </c>
      <c r="O22" s="80"/>
      <c r="P22" s="5">
        <v>0</v>
      </c>
      <c r="S22" s="2131"/>
    </row>
    <row r="23" spans="1:19" ht="12.95" customHeight="1" x14ac:dyDescent="0.15">
      <c r="A23" s="1226"/>
      <c r="B23" s="1999"/>
      <c r="C23" s="119" t="s">
        <v>45</v>
      </c>
      <c r="D23" s="2162"/>
      <c r="E23" s="2161"/>
      <c r="F23" s="2162"/>
      <c r="G23" s="2161"/>
      <c r="H23" s="2161"/>
      <c r="I23" s="2161"/>
      <c r="J23" s="2161"/>
      <c r="K23" s="2141"/>
      <c r="L23" s="5">
        <v>0</v>
      </c>
      <c r="N23" s="82" t="s">
        <v>636</v>
      </c>
      <c r="O23" s="80"/>
      <c r="P23" s="5">
        <v>0</v>
      </c>
      <c r="S23" s="2131"/>
    </row>
    <row r="24" spans="1:19" ht="12.95" customHeight="1" x14ac:dyDescent="0.15">
      <c r="A24" s="1226"/>
      <c r="B24" s="1999"/>
      <c r="C24" s="219" t="s">
        <v>46</v>
      </c>
      <c r="D24" s="2163"/>
      <c r="E24" s="2153"/>
      <c r="F24" s="2163"/>
      <c r="G24" s="2153"/>
      <c r="H24" s="2153"/>
      <c r="I24" s="2153"/>
      <c r="J24" s="2153"/>
      <c r="K24" s="2142"/>
      <c r="L24" s="5">
        <v>0</v>
      </c>
      <c r="N24" s="82" t="s">
        <v>636</v>
      </c>
      <c r="O24" s="80"/>
      <c r="P24" s="5">
        <v>0</v>
      </c>
      <c r="S24" s="2132"/>
    </row>
    <row r="25" spans="1:19" ht="12.95" customHeight="1" x14ac:dyDescent="0.15">
      <c r="A25" s="1226"/>
      <c r="B25" s="2000"/>
      <c r="C25" s="184" t="s">
        <v>251</v>
      </c>
      <c r="D25" s="43">
        <v>82211</v>
      </c>
      <c r="E25" s="1251">
        <v>0.83200250984202162</v>
      </c>
      <c r="F25" s="43">
        <v>4208</v>
      </c>
      <c r="G25" s="496">
        <v>4.5755634494135267</v>
      </c>
      <c r="H25" s="1280">
        <v>4.8936656849945859</v>
      </c>
      <c r="I25" s="1281">
        <v>202.40661464816671</v>
      </c>
      <c r="J25" s="1282">
        <v>100.16091325864529</v>
      </c>
      <c r="K25" s="313">
        <v>8.9828181818181818</v>
      </c>
      <c r="L25" s="5">
        <v>0</v>
      </c>
      <c r="M25" s="5">
        <v>7</v>
      </c>
      <c r="N25" s="82">
        <v>8538</v>
      </c>
      <c r="O25" s="83">
        <v>8.6407383793302359E-2</v>
      </c>
      <c r="P25" s="5" t="s">
        <v>135</v>
      </c>
      <c r="S25" s="322">
        <v>1.7165295361852426</v>
      </c>
    </row>
    <row r="26" spans="1:19" ht="12.95" customHeight="1" x14ac:dyDescent="0.15">
      <c r="A26" s="1226"/>
      <c r="B26" s="222" t="s">
        <v>70</v>
      </c>
      <c r="C26" s="3" t="s">
        <v>207</v>
      </c>
      <c r="D26" s="23">
        <v>32190</v>
      </c>
      <c r="E26" s="1249">
        <v>0.56673532984735642</v>
      </c>
      <c r="F26" s="23">
        <v>1632</v>
      </c>
      <c r="G26" s="127">
        <v>6.6995545696227046</v>
      </c>
      <c r="H26" s="1283">
        <v>3.4100600362682441</v>
      </c>
      <c r="I26" s="1284">
        <v>235.88443458511594</v>
      </c>
      <c r="J26" s="1285">
        <v>116.51613584746211</v>
      </c>
      <c r="K26" s="314" t="s">
        <v>565</v>
      </c>
      <c r="L26" s="5" t="s">
        <v>136</v>
      </c>
      <c r="M26" s="5" t="e">
        <v>#VALUE!</v>
      </c>
      <c r="N26" s="82">
        <v>6287</v>
      </c>
      <c r="O26" s="83">
        <v>0.11068856846071233</v>
      </c>
      <c r="P26" s="5" t="s">
        <v>136</v>
      </c>
      <c r="S26" s="128">
        <v>2.3791968168453672</v>
      </c>
    </row>
    <row r="27" spans="1:19" ht="12.95" customHeight="1" x14ac:dyDescent="0.15">
      <c r="A27" s="1226"/>
      <c r="B27" s="216" t="s">
        <v>71</v>
      </c>
      <c r="C27" s="38" t="s">
        <v>208</v>
      </c>
      <c r="D27" s="43">
        <v>14689</v>
      </c>
      <c r="E27" s="1251">
        <v>0.31746271882429222</v>
      </c>
      <c r="F27" s="43">
        <v>1557</v>
      </c>
      <c r="G27" s="496">
        <v>4.9939053382321159</v>
      </c>
      <c r="H27" s="1280">
        <v>4.1113896693321808</v>
      </c>
      <c r="I27" s="1281">
        <v>236.82731791657662</v>
      </c>
      <c r="J27" s="1282">
        <v>152.3881564728766</v>
      </c>
      <c r="K27" s="323">
        <v>23.135000000000002</v>
      </c>
      <c r="L27" s="5" t="s">
        <v>137</v>
      </c>
      <c r="M27" s="5">
        <v>15</v>
      </c>
      <c r="N27" s="82">
        <v>3901</v>
      </c>
      <c r="O27" s="83">
        <v>8.4309487789064191E-2</v>
      </c>
      <c r="P27" s="5" t="s">
        <v>137</v>
      </c>
      <c r="S27" s="322">
        <v>2.0338880484114976</v>
      </c>
    </row>
    <row r="28" spans="1:19" ht="12.95" customHeight="1" x14ac:dyDescent="0.15">
      <c r="A28" s="1226"/>
      <c r="B28" s="2004" t="s">
        <v>72</v>
      </c>
      <c r="C28" s="120" t="s">
        <v>209</v>
      </c>
      <c r="D28" s="371">
        <v>11175</v>
      </c>
      <c r="E28" s="2149" t="s">
        <v>168</v>
      </c>
      <c r="F28" s="371">
        <v>2139</v>
      </c>
      <c r="G28" s="2149" t="s">
        <v>50</v>
      </c>
      <c r="H28" s="2149" t="s">
        <v>168</v>
      </c>
      <c r="I28" s="2149" t="s">
        <v>168</v>
      </c>
      <c r="J28" s="2149" t="s">
        <v>168</v>
      </c>
      <c r="K28" s="2143" t="s">
        <v>168</v>
      </c>
      <c r="L28" s="5" t="s">
        <v>138</v>
      </c>
      <c r="N28" s="82" t="s">
        <v>117</v>
      </c>
      <c r="O28" s="83"/>
      <c r="P28" s="5" t="s">
        <v>138</v>
      </c>
      <c r="S28" s="2127" t="s">
        <v>50</v>
      </c>
    </row>
    <row r="29" spans="1:19" ht="12.95" customHeight="1" x14ac:dyDescent="0.15">
      <c r="A29" s="1226"/>
      <c r="B29" s="2005"/>
      <c r="C29" s="121" t="s">
        <v>47</v>
      </c>
      <c r="D29" s="2138" t="s">
        <v>636</v>
      </c>
      <c r="E29" s="2150"/>
      <c r="F29" s="2138" t="s">
        <v>636</v>
      </c>
      <c r="G29" s="2150"/>
      <c r="H29" s="2150"/>
      <c r="I29" s="2150"/>
      <c r="J29" s="2150"/>
      <c r="K29" s="2144"/>
      <c r="L29" s="5">
        <v>0</v>
      </c>
      <c r="N29" s="82" t="s">
        <v>636</v>
      </c>
      <c r="O29" s="83"/>
      <c r="P29" s="5">
        <v>0</v>
      </c>
      <c r="S29" s="2128"/>
    </row>
    <row r="30" spans="1:19" ht="12.95" customHeight="1" x14ac:dyDescent="0.15">
      <c r="A30" s="1226"/>
      <c r="B30" s="2005"/>
      <c r="C30" s="220" t="s">
        <v>121</v>
      </c>
      <c r="D30" s="2139"/>
      <c r="E30" s="2151"/>
      <c r="F30" s="2139"/>
      <c r="G30" s="2151"/>
      <c r="H30" s="2151"/>
      <c r="I30" s="2151"/>
      <c r="J30" s="2151"/>
      <c r="K30" s="2145"/>
      <c r="L30" s="5">
        <v>0</v>
      </c>
      <c r="N30" s="82" t="s">
        <v>636</v>
      </c>
      <c r="O30" s="83"/>
      <c r="P30" s="5">
        <v>0</v>
      </c>
      <c r="S30" s="2129"/>
    </row>
    <row r="31" spans="1:19" ht="12.95" customHeight="1" x14ac:dyDescent="0.15">
      <c r="A31" s="1226"/>
      <c r="B31" s="2006"/>
      <c r="C31" s="173" t="s">
        <v>251</v>
      </c>
      <c r="D31" s="23">
        <v>11175</v>
      </c>
      <c r="E31" s="1249">
        <v>0.28788191045391315</v>
      </c>
      <c r="F31" s="23">
        <v>2139</v>
      </c>
      <c r="G31" s="127">
        <v>5.3672523056314079</v>
      </c>
      <c r="H31" s="1283">
        <v>8.4118450203513842</v>
      </c>
      <c r="I31" s="1284">
        <v>422.61322067082284</v>
      </c>
      <c r="J31" s="1285">
        <v>253.18151373074349</v>
      </c>
      <c r="K31" s="314">
        <v>19.408999999999999</v>
      </c>
      <c r="L31" s="5">
        <v>0</v>
      </c>
      <c r="M31" s="5">
        <v>13</v>
      </c>
      <c r="N31" s="82">
        <v>0</v>
      </c>
      <c r="O31" s="83" t="e">
        <v>#VALUE!</v>
      </c>
      <c r="P31" s="5" t="s">
        <v>139</v>
      </c>
      <c r="S31" s="128">
        <v>2.2137925704570045</v>
      </c>
    </row>
    <row r="32" spans="1:19" ht="12.95" customHeight="1" x14ac:dyDescent="0.15">
      <c r="A32" s="1226"/>
      <c r="B32" s="216" t="s">
        <v>73</v>
      </c>
      <c r="C32" s="38" t="s">
        <v>210</v>
      </c>
      <c r="D32" s="43">
        <v>16494</v>
      </c>
      <c r="E32" s="1251">
        <v>0.23617853000558442</v>
      </c>
      <c r="F32" s="43">
        <v>2021</v>
      </c>
      <c r="G32" s="496">
        <v>5.2691409997565763</v>
      </c>
      <c r="H32" s="1280">
        <v>2.9011555479187252</v>
      </c>
      <c r="I32" s="1281">
        <v>176.22463736987558</v>
      </c>
      <c r="J32" s="1282">
        <v>101.88009221472859</v>
      </c>
      <c r="K32" s="313">
        <v>13.9674</v>
      </c>
      <c r="L32" s="5" t="s">
        <v>140</v>
      </c>
      <c r="M32" s="5">
        <v>11</v>
      </c>
      <c r="N32" s="81">
        <v>6984</v>
      </c>
      <c r="O32" s="327"/>
      <c r="P32" s="328" t="s">
        <v>140</v>
      </c>
      <c r="S32" s="322">
        <v>2.3796984406546673</v>
      </c>
    </row>
    <row r="33" spans="1:19" ht="12.95" customHeight="1" x14ac:dyDescent="0.15">
      <c r="A33" s="1226"/>
      <c r="B33" s="606" t="s">
        <v>74</v>
      </c>
      <c r="C33" s="120" t="s">
        <v>211</v>
      </c>
      <c r="D33" s="371">
        <v>24756</v>
      </c>
      <c r="E33" s="1249">
        <v>0.8696690789011452</v>
      </c>
      <c r="F33" s="371">
        <v>252</v>
      </c>
      <c r="G33" s="127">
        <v>6.1715028454998944</v>
      </c>
      <c r="H33" s="1283">
        <v>5.2099697885196372</v>
      </c>
      <c r="I33" s="1284">
        <v>477.76294526803906</v>
      </c>
      <c r="J33" s="1285">
        <v>261.43469402093729</v>
      </c>
      <c r="K33" s="1252" t="s">
        <v>565</v>
      </c>
      <c r="L33" s="5" t="s">
        <v>141</v>
      </c>
      <c r="N33" s="82">
        <v>2828</v>
      </c>
      <c r="O33" s="83"/>
      <c r="P33" s="5" t="s">
        <v>141</v>
      </c>
      <c r="S33" s="128">
        <v>0.18713553010609149</v>
      </c>
    </row>
    <row r="34" spans="1:19" ht="12.95" customHeight="1" x14ac:dyDescent="0.15">
      <c r="A34" s="1226"/>
      <c r="B34" s="1998" t="s">
        <v>75</v>
      </c>
      <c r="C34" s="118" t="s">
        <v>212</v>
      </c>
      <c r="D34" s="139">
        <v>12797</v>
      </c>
      <c r="E34" s="2152" t="s">
        <v>168</v>
      </c>
      <c r="F34" s="139" t="s">
        <v>117</v>
      </c>
      <c r="G34" s="2152" t="s">
        <v>168</v>
      </c>
      <c r="H34" s="2152" t="s">
        <v>168</v>
      </c>
      <c r="I34" s="2152" t="s">
        <v>168</v>
      </c>
      <c r="J34" s="2152" t="s">
        <v>168</v>
      </c>
      <c r="K34" s="2140" t="s">
        <v>168</v>
      </c>
      <c r="L34" s="5" t="s">
        <v>142</v>
      </c>
      <c r="N34" s="82">
        <v>3166</v>
      </c>
      <c r="O34" s="83"/>
      <c r="P34" s="5" t="s">
        <v>142</v>
      </c>
      <c r="S34" s="2130" t="s">
        <v>50</v>
      </c>
    </row>
    <row r="35" spans="1:19" ht="12.95" customHeight="1" x14ac:dyDescent="0.15">
      <c r="A35" s="1226"/>
      <c r="B35" s="1999"/>
      <c r="C35" s="219" t="s">
        <v>34</v>
      </c>
      <c r="D35" s="1286" t="s">
        <v>636</v>
      </c>
      <c r="E35" s="2153"/>
      <c r="F35" s="1286" t="s">
        <v>636</v>
      </c>
      <c r="G35" s="2153"/>
      <c r="H35" s="2153"/>
      <c r="I35" s="2153"/>
      <c r="J35" s="2153"/>
      <c r="K35" s="2142"/>
      <c r="L35" s="5">
        <v>0</v>
      </c>
      <c r="N35" s="82" t="s">
        <v>636</v>
      </c>
      <c r="O35" s="83"/>
      <c r="P35" s="5">
        <v>0</v>
      </c>
      <c r="S35" s="2132"/>
    </row>
    <row r="36" spans="1:19" ht="12.95" customHeight="1" x14ac:dyDescent="0.15">
      <c r="A36" s="1226"/>
      <c r="B36" s="2000"/>
      <c r="C36" s="184" t="s">
        <v>251</v>
      </c>
      <c r="D36" s="43">
        <v>12797</v>
      </c>
      <c r="E36" s="1251">
        <v>0.45977796141271154</v>
      </c>
      <c r="F36" s="43">
        <v>0</v>
      </c>
      <c r="G36" s="496">
        <v>5.2389609456400672</v>
      </c>
      <c r="H36" s="1280">
        <v>7.6486544749038909</v>
      </c>
      <c r="I36" s="1281">
        <v>432.25667373261956</v>
      </c>
      <c r="J36" s="1282">
        <v>258.79351848525135</v>
      </c>
      <c r="K36" s="313">
        <v>6.9582500000000005</v>
      </c>
      <c r="L36" s="5">
        <v>0</v>
      </c>
      <c r="M36" s="5">
        <v>6</v>
      </c>
      <c r="N36" s="82">
        <v>3166</v>
      </c>
      <c r="O36" s="83">
        <v>0.11374986526784751</v>
      </c>
      <c r="P36" s="5" t="s">
        <v>143</v>
      </c>
      <c r="S36" s="322">
        <v>1.2898717349908382</v>
      </c>
    </row>
    <row r="37" spans="1:19" ht="12.95" customHeight="1" x14ac:dyDescent="0.15">
      <c r="A37" s="1226"/>
      <c r="B37" s="2004" t="s">
        <v>76</v>
      </c>
      <c r="C37" s="120" t="s">
        <v>55</v>
      </c>
      <c r="D37" s="371">
        <v>13638</v>
      </c>
      <c r="E37" s="2149" t="s">
        <v>50</v>
      </c>
      <c r="F37" s="371" t="s">
        <v>117</v>
      </c>
      <c r="G37" s="2149" t="s">
        <v>50</v>
      </c>
      <c r="H37" s="2149" t="s">
        <v>50</v>
      </c>
      <c r="I37" s="2149" t="s">
        <v>50</v>
      </c>
      <c r="J37" s="2149" t="s">
        <v>50</v>
      </c>
      <c r="K37" s="2143" t="s">
        <v>50</v>
      </c>
      <c r="L37" s="5" t="s">
        <v>144</v>
      </c>
      <c r="N37" s="82" t="s">
        <v>117</v>
      </c>
      <c r="O37" s="83"/>
      <c r="P37" s="5" t="s">
        <v>144</v>
      </c>
      <c r="S37" s="2127" t="s">
        <v>50</v>
      </c>
    </row>
    <row r="38" spans="1:19" ht="12.95" customHeight="1" x14ac:dyDescent="0.15">
      <c r="A38" s="1226"/>
      <c r="B38" s="2005"/>
      <c r="C38" s="121" t="s">
        <v>63</v>
      </c>
      <c r="D38" s="2138" t="s">
        <v>636</v>
      </c>
      <c r="E38" s="2150"/>
      <c r="F38" s="2138" t="s">
        <v>636</v>
      </c>
      <c r="G38" s="2150"/>
      <c r="H38" s="2150"/>
      <c r="I38" s="2150"/>
      <c r="J38" s="2150"/>
      <c r="K38" s="2144"/>
      <c r="L38" s="5">
        <v>0</v>
      </c>
      <c r="N38" s="82" t="s">
        <v>636</v>
      </c>
      <c r="O38" s="83"/>
      <c r="P38" s="5">
        <v>0</v>
      </c>
      <c r="S38" s="2128"/>
    </row>
    <row r="39" spans="1:19" ht="12.95" customHeight="1" x14ac:dyDescent="0.15">
      <c r="A39" s="1226"/>
      <c r="B39" s="2005"/>
      <c r="C39" s="220" t="s">
        <v>64</v>
      </c>
      <c r="D39" s="2139"/>
      <c r="E39" s="2151"/>
      <c r="F39" s="2139"/>
      <c r="G39" s="2151"/>
      <c r="H39" s="2151"/>
      <c r="I39" s="2151"/>
      <c r="J39" s="2151"/>
      <c r="K39" s="2145"/>
      <c r="L39" s="5">
        <v>0</v>
      </c>
      <c r="N39" s="82" t="s">
        <v>636</v>
      </c>
      <c r="O39" s="83"/>
      <c r="P39" s="5">
        <v>0</v>
      </c>
      <c r="S39" s="2129"/>
    </row>
    <row r="40" spans="1:19" ht="12.95" customHeight="1" x14ac:dyDescent="0.15">
      <c r="A40" s="1226"/>
      <c r="B40" s="2006"/>
      <c r="C40" s="173" t="s">
        <v>251</v>
      </c>
      <c r="D40" s="23">
        <v>13638</v>
      </c>
      <c r="E40" s="1249">
        <v>0.41748553586187898</v>
      </c>
      <c r="F40" s="23">
        <v>0</v>
      </c>
      <c r="G40" s="127">
        <v>2.2208038693482721</v>
      </c>
      <c r="H40" s="1283">
        <v>4.7465025867082993</v>
      </c>
      <c r="I40" s="1284">
        <v>317.59880001224479</v>
      </c>
      <c r="J40" s="1285">
        <v>179.96755135151682</v>
      </c>
      <c r="K40" s="314">
        <v>32.667000000000002</v>
      </c>
      <c r="L40" s="5">
        <v>0</v>
      </c>
      <c r="M40" s="5">
        <v>17</v>
      </c>
      <c r="N40" s="82">
        <v>0</v>
      </c>
      <c r="O40" s="83">
        <v>0</v>
      </c>
      <c r="P40" s="5" t="s">
        <v>145</v>
      </c>
      <c r="S40" s="128">
        <v>0.96620442648544402</v>
      </c>
    </row>
    <row r="41" spans="1:19" ht="12.95" customHeight="1" x14ac:dyDescent="0.15">
      <c r="A41" s="1226"/>
      <c r="B41" s="2037" t="s">
        <v>91</v>
      </c>
      <c r="C41" s="368" t="s">
        <v>56</v>
      </c>
      <c r="D41" s="339">
        <v>12980</v>
      </c>
      <c r="E41" s="2173" t="s">
        <v>563</v>
      </c>
      <c r="F41" s="339">
        <v>2053</v>
      </c>
      <c r="G41" s="2136" t="s">
        <v>564</v>
      </c>
      <c r="H41" s="2158" t="s">
        <v>50</v>
      </c>
      <c r="I41" s="2167" t="s">
        <v>563</v>
      </c>
      <c r="J41" s="2146" t="s">
        <v>563</v>
      </c>
      <c r="K41" s="2164" t="s">
        <v>563</v>
      </c>
      <c r="L41" s="5" t="s">
        <v>146</v>
      </c>
      <c r="M41" s="5" t="e">
        <v>#VALUE!</v>
      </c>
      <c r="N41" s="82">
        <v>5152</v>
      </c>
      <c r="O41" s="83">
        <v>0.14050781356533124</v>
      </c>
      <c r="P41" s="5" t="s">
        <v>146</v>
      </c>
      <c r="S41" s="2136" t="s">
        <v>50</v>
      </c>
    </row>
    <row r="42" spans="1:19" ht="12.95" customHeight="1" x14ac:dyDescent="0.15">
      <c r="A42" s="1226"/>
      <c r="B42" s="2038"/>
      <c r="C42" s="219" t="s">
        <v>523</v>
      </c>
      <c r="D42" s="1248">
        <v>2675</v>
      </c>
      <c r="E42" s="2174"/>
      <c r="F42" s="1248">
        <v>411</v>
      </c>
      <c r="G42" s="2137"/>
      <c r="H42" s="2159"/>
      <c r="I42" s="2168"/>
      <c r="J42" s="2147"/>
      <c r="K42" s="2165"/>
      <c r="N42" s="82">
        <v>714</v>
      </c>
      <c r="O42" s="83"/>
      <c r="S42" s="2137"/>
    </row>
    <row r="43" spans="1:19" ht="12.95" customHeight="1" x14ac:dyDescent="0.15">
      <c r="A43" s="1226"/>
      <c r="B43" s="2038"/>
      <c r="C43" s="192" t="s">
        <v>524</v>
      </c>
      <c r="D43" s="1248">
        <v>4853</v>
      </c>
      <c r="E43" s="2175"/>
      <c r="F43" s="1248">
        <v>233</v>
      </c>
      <c r="G43" s="2137"/>
      <c r="H43" s="2159"/>
      <c r="I43" s="2169"/>
      <c r="J43" s="2148"/>
      <c r="K43" s="2166"/>
      <c r="N43" s="82"/>
      <c r="O43" s="83"/>
      <c r="S43" s="2137"/>
    </row>
    <row r="44" spans="1:19" ht="12.95" customHeight="1" x14ac:dyDescent="0.15">
      <c r="A44" s="1226"/>
      <c r="B44" s="2039"/>
      <c r="C44" s="368" t="s">
        <v>251</v>
      </c>
      <c r="D44" s="339">
        <v>20508</v>
      </c>
      <c r="E44" s="1250">
        <v>0.55930400632721522</v>
      </c>
      <c r="F44" s="339">
        <v>2697</v>
      </c>
      <c r="G44" s="1287">
        <v>7.371287533749693</v>
      </c>
      <c r="H44" s="1288">
        <v>5.3252788611012631</v>
      </c>
      <c r="I44" s="1289">
        <v>532.63152153162241</v>
      </c>
      <c r="J44" s="1290">
        <v>373.30569722093435</v>
      </c>
      <c r="K44" s="374">
        <v>6.1111666666666675</v>
      </c>
      <c r="N44" s="82"/>
      <c r="O44" s="83"/>
      <c r="S44" s="373">
        <v>2.3765511222625251</v>
      </c>
    </row>
    <row r="45" spans="1:19" ht="12.95" customHeight="1" x14ac:dyDescent="0.15">
      <c r="A45" s="1226"/>
      <c r="B45" s="2004" t="s">
        <v>77</v>
      </c>
      <c r="C45" s="372" t="s">
        <v>128</v>
      </c>
      <c r="D45" s="338">
        <v>38723</v>
      </c>
      <c r="E45" s="2179" t="s">
        <v>168</v>
      </c>
      <c r="F45" s="338">
        <v>1304</v>
      </c>
      <c r="G45" s="2149" t="s">
        <v>168</v>
      </c>
      <c r="H45" s="2149" t="s">
        <v>168</v>
      </c>
      <c r="I45" s="2149" t="s">
        <v>168</v>
      </c>
      <c r="J45" s="2149" t="s">
        <v>168</v>
      </c>
      <c r="K45" s="2143" t="s">
        <v>168</v>
      </c>
      <c r="L45" s="5" t="s">
        <v>147</v>
      </c>
      <c r="N45" s="82">
        <v>5565</v>
      </c>
      <c r="O45" s="83"/>
      <c r="P45" s="5" t="s">
        <v>147</v>
      </c>
      <c r="S45" s="2127" t="s">
        <v>50</v>
      </c>
    </row>
    <row r="46" spans="1:19" ht="12.95" customHeight="1" x14ac:dyDescent="0.15">
      <c r="A46" s="1226"/>
      <c r="B46" s="2005"/>
      <c r="C46" s="121" t="s">
        <v>59</v>
      </c>
      <c r="D46" s="2157" t="s">
        <v>636</v>
      </c>
      <c r="E46" s="2150"/>
      <c r="F46" s="2157" t="s">
        <v>636</v>
      </c>
      <c r="G46" s="2150"/>
      <c r="H46" s="2150"/>
      <c r="I46" s="2150"/>
      <c r="J46" s="2150"/>
      <c r="K46" s="2144"/>
      <c r="L46" s="5">
        <v>0</v>
      </c>
      <c r="N46" s="82" t="s">
        <v>636</v>
      </c>
      <c r="O46" s="83"/>
      <c r="P46" s="5">
        <v>0</v>
      </c>
      <c r="S46" s="2128"/>
    </row>
    <row r="47" spans="1:19" ht="12.95" customHeight="1" x14ac:dyDescent="0.15">
      <c r="A47" s="1226"/>
      <c r="B47" s="2005"/>
      <c r="C47" s="121" t="s">
        <v>262</v>
      </c>
      <c r="D47" s="2138"/>
      <c r="E47" s="2150"/>
      <c r="F47" s="2138"/>
      <c r="G47" s="2150"/>
      <c r="H47" s="2150"/>
      <c r="I47" s="2150"/>
      <c r="J47" s="2150"/>
      <c r="K47" s="2144"/>
      <c r="L47" s="5">
        <v>0</v>
      </c>
      <c r="N47" s="82" t="s">
        <v>636</v>
      </c>
      <c r="O47" s="83"/>
      <c r="P47" s="5">
        <v>0</v>
      </c>
      <c r="S47" s="2128"/>
    </row>
    <row r="48" spans="1:19" ht="12.95" customHeight="1" x14ac:dyDescent="0.15">
      <c r="A48" s="1226"/>
      <c r="B48" s="2005"/>
      <c r="C48" s="220" t="s">
        <v>259</v>
      </c>
      <c r="D48" s="2139"/>
      <c r="E48" s="2151"/>
      <c r="F48" s="2139"/>
      <c r="G48" s="2151"/>
      <c r="H48" s="2151"/>
      <c r="I48" s="2151"/>
      <c r="J48" s="2151"/>
      <c r="K48" s="2145"/>
      <c r="L48" s="5">
        <v>0</v>
      </c>
      <c r="N48" s="82" t="s">
        <v>636</v>
      </c>
      <c r="O48" s="83"/>
      <c r="P48" s="5">
        <v>0</v>
      </c>
      <c r="S48" s="2129"/>
    </row>
    <row r="49" spans="1:19" ht="12.95" customHeight="1" x14ac:dyDescent="0.15">
      <c r="A49" s="1226"/>
      <c r="B49" s="2006"/>
      <c r="C49" s="173" t="s">
        <v>251</v>
      </c>
      <c r="D49" s="338">
        <v>38723</v>
      </c>
      <c r="E49" s="1249">
        <v>0.88810146323563144</v>
      </c>
      <c r="F49" s="338">
        <v>1304</v>
      </c>
      <c r="G49" s="127">
        <v>7.531787532681987</v>
      </c>
      <c r="H49" s="1283">
        <v>7.5194027796890053</v>
      </c>
      <c r="I49" s="1284">
        <v>438.74134214026878</v>
      </c>
      <c r="J49" s="1285">
        <v>188.06476767120776</v>
      </c>
      <c r="K49" s="314">
        <v>10.900500000000001</v>
      </c>
      <c r="L49" s="5">
        <v>0</v>
      </c>
      <c r="M49" s="5">
        <v>8</v>
      </c>
      <c r="N49" s="82">
        <v>5565</v>
      </c>
      <c r="O49" s="83">
        <v>0.12763176001100868</v>
      </c>
      <c r="P49" s="5" t="s">
        <v>148</v>
      </c>
      <c r="S49" s="128">
        <v>2.6904041099032154</v>
      </c>
    </row>
    <row r="50" spans="1:19" ht="12.95" customHeight="1" x14ac:dyDescent="0.15">
      <c r="A50" s="1226"/>
      <c r="B50" s="1998" t="s">
        <v>79</v>
      </c>
      <c r="C50" s="118" t="s">
        <v>603</v>
      </c>
      <c r="D50" s="402">
        <v>3262</v>
      </c>
      <c r="E50" s="2160" t="s">
        <v>168</v>
      </c>
      <c r="F50" s="402">
        <v>610</v>
      </c>
      <c r="G50" s="2130" t="s">
        <v>168</v>
      </c>
      <c r="H50" s="2130" t="s">
        <v>168</v>
      </c>
      <c r="I50" s="2130" t="s">
        <v>168</v>
      </c>
      <c r="J50" s="2130" t="s">
        <v>168</v>
      </c>
      <c r="K50" s="2140" t="s">
        <v>168</v>
      </c>
      <c r="L50" s="5" t="s">
        <v>149</v>
      </c>
      <c r="N50" s="82">
        <v>1162</v>
      </c>
      <c r="O50" s="83"/>
      <c r="P50" s="5" t="s">
        <v>149</v>
      </c>
      <c r="S50" s="2130" t="s">
        <v>50</v>
      </c>
    </row>
    <row r="51" spans="1:19" ht="12.95" customHeight="1" x14ac:dyDescent="0.15">
      <c r="A51" s="1226"/>
      <c r="B51" s="1999"/>
      <c r="C51" s="119" t="s">
        <v>224</v>
      </c>
      <c r="D51" s="1291">
        <v>6873</v>
      </c>
      <c r="E51" s="2131"/>
      <c r="F51" s="1248">
        <v>422</v>
      </c>
      <c r="G51" s="2131"/>
      <c r="H51" s="2131"/>
      <c r="I51" s="2131"/>
      <c r="J51" s="2131"/>
      <c r="K51" s="2141"/>
      <c r="L51" s="5">
        <v>0</v>
      </c>
      <c r="N51" s="82">
        <v>1756</v>
      </c>
      <c r="O51" s="83"/>
      <c r="P51" s="5">
        <v>0</v>
      </c>
      <c r="S51" s="2131"/>
    </row>
    <row r="52" spans="1:19" ht="12.95" customHeight="1" x14ac:dyDescent="0.15">
      <c r="A52" s="1226"/>
      <c r="B52" s="1999"/>
      <c r="C52" s="119" t="s">
        <v>65</v>
      </c>
      <c r="D52" s="1291">
        <v>2016</v>
      </c>
      <c r="E52" s="2131"/>
      <c r="F52" s="1248">
        <v>250</v>
      </c>
      <c r="G52" s="2131"/>
      <c r="H52" s="2131"/>
      <c r="I52" s="2131"/>
      <c r="J52" s="2131"/>
      <c r="K52" s="2141"/>
      <c r="L52" s="5">
        <v>0</v>
      </c>
      <c r="N52" s="82">
        <v>551</v>
      </c>
      <c r="O52" s="83"/>
      <c r="P52" s="5">
        <v>0</v>
      </c>
      <c r="S52" s="2131"/>
    </row>
    <row r="53" spans="1:19" ht="12.95" customHeight="1" x14ac:dyDescent="0.15">
      <c r="A53" s="1226"/>
      <c r="B53" s="1999"/>
      <c r="C53" s="119" t="s">
        <v>525</v>
      </c>
      <c r="D53" s="1291">
        <v>1711</v>
      </c>
      <c r="E53" s="2131"/>
      <c r="F53" s="1248">
        <v>241</v>
      </c>
      <c r="G53" s="2131"/>
      <c r="H53" s="2131"/>
      <c r="I53" s="2131"/>
      <c r="J53" s="2131"/>
      <c r="K53" s="2141"/>
      <c r="N53" s="82"/>
      <c r="O53" s="83"/>
      <c r="S53" s="2131"/>
    </row>
    <row r="54" spans="1:19" ht="12.95" customHeight="1" x14ac:dyDescent="0.15">
      <c r="A54" s="1226"/>
      <c r="B54" s="1999"/>
      <c r="C54" s="119" t="s">
        <v>526</v>
      </c>
      <c r="D54" s="1291">
        <v>1903</v>
      </c>
      <c r="E54" s="2131"/>
      <c r="F54" s="1248">
        <v>192</v>
      </c>
      <c r="G54" s="2131"/>
      <c r="H54" s="2131"/>
      <c r="I54" s="2131"/>
      <c r="J54" s="2131"/>
      <c r="K54" s="2141"/>
      <c r="N54" s="82"/>
      <c r="O54" s="83"/>
      <c r="S54" s="2131"/>
    </row>
    <row r="55" spans="1:19" ht="12.95" customHeight="1" x14ac:dyDescent="0.15">
      <c r="A55" s="1226"/>
      <c r="B55" s="1999"/>
      <c r="C55" s="119" t="s">
        <v>527</v>
      </c>
      <c r="D55" s="1291">
        <v>279</v>
      </c>
      <c r="E55" s="2131"/>
      <c r="F55" s="1248">
        <v>36</v>
      </c>
      <c r="G55" s="2131"/>
      <c r="H55" s="2131"/>
      <c r="I55" s="2131"/>
      <c r="J55" s="2131"/>
      <c r="K55" s="2141"/>
      <c r="N55" s="82"/>
      <c r="O55" s="83"/>
      <c r="S55" s="2131"/>
    </row>
    <row r="56" spans="1:19" ht="12.95" customHeight="1" x14ac:dyDescent="0.15">
      <c r="A56" s="1226"/>
      <c r="B56" s="1999"/>
      <c r="C56" s="218" t="s">
        <v>528</v>
      </c>
      <c r="D56" s="1291">
        <v>493</v>
      </c>
      <c r="E56" s="2132"/>
      <c r="F56" s="1248">
        <v>51</v>
      </c>
      <c r="G56" s="2132"/>
      <c r="H56" s="2132"/>
      <c r="I56" s="2132"/>
      <c r="J56" s="2132"/>
      <c r="K56" s="2142"/>
      <c r="N56" s="82"/>
      <c r="O56" s="83"/>
      <c r="S56" s="2132"/>
    </row>
    <row r="57" spans="1:19" ht="12.95" customHeight="1" x14ac:dyDescent="0.15">
      <c r="A57" s="1226"/>
      <c r="B57" s="2000"/>
      <c r="C57" s="184" t="s">
        <v>251</v>
      </c>
      <c r="D57" s="43">
        <v>16537</v>
      </c>
      <c r="E57" s="1251">
        <v>0.38082627118644069</v>
      </c>
      <c r="F57" s="43">
        <v>1802</v>
      </c>
      <c r="G57" s="496">
        <v>5.336357774502579</v>
      </c>
      <c r="H57" s="1280">
        <v>6.3203988577745029</v>
      </c>
      <c r="I57" s="1281">
        <v>517.17943994104644</v>
      </c>
      <c r="J57" s="1282">
        <v>267.27155490051587</v>
      </c>
      <c r="K57" s="313">
        <v>14.474666666666666</v>
      </c>
      <c r="L57" s="5">
        <v>0</v>
      </c>
      <c r="M57" s="5">
        <v>12</v>
      </c>
      <c r="N57" s="82">
        <v>3469</v>
      </c>
      <c r="O57" s="83">
        <v>7.9886698599852618E-2</v>
      </c>
      <c r="P57" s="5" t="s">
        <v>150</v>
      </c>
      <c r="S57" s="322">
        <v>2.2292280766396462</v>
      </c>
    </row>
    <row r="58" spans="1:19" ht="12.95" customHeight="1" x14ac:dyDescent="0.15">
      <c r="A58" s="1226"/>
      <c r="B58" s="2004" t="s">
        <v>80</v>
      </c>
      <c r="C58" s="120" t="s">
        <v>57</v>
      </c>
      <c r="D58" s="338">
        <v>9022</v>
      </c>
      <c r="E58" s="2127" t="s">
        <v>168</v>
      </c>
      <c r="F58" s="338">
        <v>581</v>
      </c>
      <c r="G58" s="2127" t="s">
        <v>168</v>
      </c>
      <c r="H58" s="2127" t="s">
        <v>168</v>
      </c>
      <c r="I58" s="2127" t="s">
        <v>168</v>
      </c>
      <c r="J58" s="2127" t="s">
        <v>168</v>
      </c>
      <c r="K58" s="2143" t="s">
        <v>168</v>
      </c>
      <c r="L58" s="5" t="s">
        <v>151</v>
      </c>
      <c r="N58" s="82">
        <v>1920</v>
      </c>
      <c r="O58" s="83"/>
      <c r="P58" s="5" t="s">
        <v>151</v>
      </c>
      <c r="S58" s="2127" t="s">
        <v>50</v>
      </c>
    </row>
    <row r="59" spans="1:19" ht="12.95" customHeight="1" x14ac:dyDescent="0.15">
      <c r="A59" s="1226"/>
      <c r="B59" s="2005"/>
      <c r="C59" s="121" t="s">
        <v>60</v>
      </c>
      <c r="D59" s="2157" t="s">
        <v>636</v>
      </c>
      <c r="E59" s="2128"/>
      <c r="F59" s="2157" t="s">
        <v>636</v>
      </c>
      <c r="G59" s="2128"/>
      <c r="H59" s="2128"/>
      <c r="I59" s="2128"/>
      <c r="J59" s="2128"/>
      <c r="K59" s="2144"/>
      <c r="L59" s="5">
        <v>0</v>
      </c>
      <c r="N59" s="82" t="s">
        <v>636</v>
      </c>
      <c r="O59" s="83"/>
      <c r="P59" s="5">
        <v>0</v>
      </c>
      <c r="S59" s="2128"/>
    </row>
    <row r="60" spans="1:19" ht="12.95" customHeight="1" x14ac:dyDescent="0.15">
      <c r="A60" s="1226"/>
      <c r="B60" s="2005"/>
      <c r="C60" s="121" t="s">
        <v>61</v>
      </c>
      <c r="D60" s="2138"/>
      <c r="E60" s="2128"/>
      <c r="F60" s="2138"/>
      <c r="G60" s="2128"/>
      <c r="H60" s="2128"/>
      <c r="I60" s="2128"/>
      <c r="J60" s="2128"/>
      <c r="K60" s="2144"/>
      <c r="L60" s="5">
        <v>0</v>
      </c>
      <c r="N60" s="82" t="s">
        <v>636</v>
      </c>
      <c r="O60" s="83"/>
      <c r="P60" s="5">
        <v>0</v>
      </c>
      <c r="S60" s="2128"/>
    </row>
    <row r="61" spans="1:19" ht="12.95" customHeight="1" x14ac:dyDescent="0.15">
      <c r="A61" s="1226"/>
      <c r="B61" s="2005"/>
      <c r="C61" s="121" t="s">
        <v>301</v>
      </c>
      <c r="D61" s="2138"/>
      <c r="E61" s="2128"/>
      <c r="F61" s="2138"/>
      <c r="G61" s="2128"/>
      <c r="H61" s="2128"/>
      <c r="I61" s="2128"/>
      <c r="J61" s="2128"/>
      <c r="K61" s="2144"/>
      <c r="L61" s="5">
        <v>0</v>
      </c>
      <c r="N61" s="82">
        <v>0</v>
      </c>
      <c r="O61" s="83"/>
      <c r="P61" s="5">
        <v>0</v>
      </c>
      <c r="S61" s="2128"/>
    </row>
    <row r="62" spans="1:19" ht="12.95" customHeight="1" x14ac:dyDescent="0.15">
      <c r="A62" s="1226"/>
      <c r="B62" s="2005"/>
      <c r="C62" s="220" t="s">
        <v>221</v>
      </c>
      <c r="D62" s="2138"/>
      <c r="E62" s="2128"/>
      <c r="F62" s="2138"/>
      <c r="G62" s="2128"/>
      <c r="H62" s="2128"/>
      <c r="I62" s="2128"/>
      <c r="J62" s="2128"/>
      <c r="K62" s="2144"/>
      <c r="L62" s="5">
        <v>0</v>
      </c>
      <c r="N62" s="82">
        <v>0</v>
      </c>
      <c r="O62" s="83"/>
      <c r="P62" s="5">
        <v>0</v>
      </c>
      <c r="S62" s="2128"/>
    </row>
    <row r="63" spans="1:19" ht="12.95" customHeight="1" x14ac:dyDescent="0.15">
      <c r="A63" s="1226"/>
      <c r="B63" s="2005"/>
      <c r="C63" s="220" t="s">
        <v>562</v>
      </c>
      <c r="D63" s="2139"/>
      <c r="E63" s="2129"/>
      <c r="F63" s="2139"/>
      <c r="G63" s="2129"/>
      <c r="H63" s="2129"/>
      <c r="I63" s="2129"/>
      <c r="J63" s="2129"/>
      <c r="K63" s="2145"/>
      <c r="L63" s="5">
        <v>0</v>
      </c>
      <c r="N63" s="82" t="s">
        <v>636</v>
      </c>
      <c r="O63" s="83"/>
      <c r="P63" s="5">
        <v>1</v>
      </c>
      <c r="S63" s="2129"/>
    </row>
    <row r="64" spans="1:19" ht="12.95" customHeight="1" x14ac:dyDescent="0.15">
      <c r="A64" s="1226"/>
      <c r="B64" s="2006"/>
      <c r="C64" s="173" t="s">
        <v>251</v>
      </c>
      <c r="D64" s="23">
        <v>9022</v>
      </c>
      <c r="E64" s="1249">
        <v>0.34005502996494669</v>
      </c>
      <c r="F64" s="23">
        <v>581</v>
      </c>
      <c r="G64" s="127">
        <v>3.0701820511854057</v>
      </c>
      <c r="H64" s="1283">
        <v>5.7515359390901208</v>
      </c>
      <c r="I64" s="1284">
        <v>211.86536504466474</v>
      </c>
      <c r="J64" s="1285">
        <v>159.58689834533189</v>
      </c>
      <c r="K64" s="314" t="s">
        <v>522</v>
      </c>
      <c r="L64" s="5">
        <v>0</v>
      </c>
      <c r="M64" s="5" t="e">
        <v>#VALUE!</v>
      </c>
      <c r="N64" s="82">
        <v>1920</v>
      </c>
      <c r="O64" s="83">
        <v>7.2368173080547285E-2</v>
      </c>
      <c r="P64" s="5" t="s">
        <v>152</v>
      </c>
      <c r="S64" s="128">
        <v>1.0269496061211414</v>
      </c>
    </row>
    <row r="65" spans="1:19" ht="12.95" customHeight="1" x14ac:dyDescent="0.15">
      <c r="A65" s="1226"/>
      <c r="B65" s="1998" t="s">
        <v>267</v>
      </c>
      <c r="C65" s="118" t="s">
        <v>213</v>
      </c>
      <c r="D65" s="339">
        <v>15399</v>
      </c>
      <c r="E65" s="2152" t="s">
        <v>168</v>
      </c>
      <c r="F65" s="339">
        <v>958</v>
      </c>
      <c r="G65" s="2152" t="s">
        <v>168</v>
      </c>
      <c r="H65" s="2152" t="s">
        <v>168</v>
      </c>
      <c r="I65" s="2152" t="s">
        <v>168</v>
      </c>
      <c r="J65" s="2152" t="s">
        <v>168</v>
      </c>
      <c r="K65" s="2140" t="s">
        <v>168</v>
      </c>
      <c r="L65" s="5" t="s">
        <v>153</v>
      </c>
      <c r="N65" s="82">
        <v>5162</v>
      </c>
      <c r="O65" s="83"/>
      <c r="P65" s="5" t="s">
        <v>153</v>
      </c>
      <c r="S65" s="2130" t="s">
        <v>50</v>
      </c>
    </row>
    <row r="66" spans="1:19" ht="12.95" customHeight="1" x14ac:dyDescent="0.15">
      <c r="A66" s="1226"/>
      <c r="B66" s="1999"/>
      <c r="C66" s="119" t="s">
        <v>268</v>
      </c>
      <c r="D66" s="2178">
        <v>0</v>
      </c>
      <c r="E66" s="2161"/>
      <c r="F66" s="2178">
        <v>0</v>
      </c>
      <c r="G66" s="2161"/>
      <c r="H66" s="2161"/>
      <c r="I66" s="2161"/>
      <c r="J66" s="2161"/>
      <c r="K66" s="2141"/>
      <c r="L66" s="5">
        <v>0</v>
      </c>
      <c r="N66" s="82">
        <v>0</v>
      </c>
      <c r="O66" s="83"/>
      <c r="P66" s="5">
        <v>0</v>
      </c>
      <c r="S66" s="2131"/>
    </row>
    <row r="67" spans="1:19" ht="12.95" customHeight="1" x14ac:dyDescent="0.15">
      <c r="A67" s="1226"/>
      <c r="B67" s="1999"/>
      <c r="C67" s="219" t="s">
        <v>240</v>
      </c>
      <c r="D67" s="2163"/>
      <c r="E67" s="2153"/>
      <c r="F67" s="2163"/>
      <c r="G67" s="2153"/>
      <c r="H67" s="2153"/>
      <c r="I67" s="2153"/>
      <c r="J67" s="2153"/>
      <c r="K67" s="2142"/>
      <c r="L67" s="5">
        <v>0</v>
      </c>
      <c r="N67" s="82" t="s">
        <v>636</v>
      </c>
      <c r="O67" s="83"/>
      <c r="P67" s="5">
        <v>0</v>
      </c>
      <c r="S67" s="2132"/>
    </row>
    <row r="68" spans="1:19" ht="12.95" customHeight="1" x14ac:dyDescent="0.15">
      <c r="A68" s="1226"/>
      <c r="B68" s="2000"/>
      <c r="C68" s="184" t="s">
        <v>251</v>
      </c>
      <c r="D68" s="43">
        <v>15399</v>
      </c>
      <c r="E68" s="1251">
        <v>0.458208111405362</v>
      </c>
      <c r="F68" s="43">
        <v>958</v>
      </c>
      <c r="G68" s="496">
        <v>3.8623798613384115</v>
      </c>
      <c r="H68" s="1280">
        <v>6.4898681822239412</v>
      </c>
      <c r="I68" s="1281">
        <v>407.95072455143276</v>
      </c>
      <c r="J68" s="1282">
        <v>165.3822120391585</v>
      </c>
      <c r="K68" s="313" t="s">
        <v>522</v>
      </c>
      <c r="L68" s="5">
        <v>0</v>
      </c>
      <c r="M68" s="5" t="e">
        <v>#VALUE!</v>
      </c>
      <c r="N68" s="82">
        <v>5162</v>
      </c>
      <c r="O68" s="83">
        <v>0.1535989525991609</v>
      </c>
      <c r="P68" s="5" t="s">
        <v>154</v>
      </c>
      <c r="S68" s="322">
        <v>1.7992382539351921</v>
      </c>
    </row>
    <row r="69" spans="1:19" ht="12.95" customHeight="1" x14ac:dyDescent="0.15">
      <c r="A69" s="1226"/>
      <c r="B69" s="2004" t="s">
        <v>81</v>
      </c>
      <c r="C69" s="120" t="s">
        <v>214</v>
      </c>
      <c r="D69" s="338">
        <v>15596</v>
      </c>
      <c r="E69" s="2149" t="s">
        <v>168</v>
      </c>
      <c r="F69" s="338">
        <v>348</v>
      </c>
      <c r="G69" s="2149" t="s">
        <v>168</v>
      </c>
      <c r="H69" s="2149" t="s">
        <v>168</v>
      </c>
      <c r="I69" s="2149" t="s">
        <v>168</v>
      </c>
      <c r="J69" s="2149" t="s">
        <v>168</v>
      </c>
      <c r="K69" s="2143" t="s">
        <v>168</v>
      </c>
      <c r="L69" s="5" t="s">
        <v>155</v>
      </c>
      <c r="N69" s="82">
        <v>7459</v>
      </c>
      <c r="O69" s="83"/>
      <c r="P69" s="5" t="s">
        <v>155</v>
      </c>
      <c r="S69" s="2127" t="s">
        <v>50</v>
      </c>
    </row>
    <row r="70" spans="1:19" ht="12.95" customHeight="1" x14ac:dyDescent="0.15">
      <c r="A70" s="1226"/>
      <c r="B70" s="2005"/>
      <c r="C70" s="220" t="s">
        <v>215</v>
      </c>
      <c r="D70" s="1292" t="s">
        <v>636</v>
      </c>
      <c r="E70" s="2151"/>
      <c r="F70" s="1292" t="s">
        <v>636</v>
      </c>
      <c r="G70" s="2151"/>
      <c r="H70" s="2151"/>
      <c r="I70" s="2151"/>
      <c r="J70" s="2151"/>
      <c r="K70" s="2145"/>
      <c r="L70" s="5">
        <v>0</v>
      </c>
      <c r="N70" s="82" t="s">
        <v>636</v>
      </c>
      <c r="O70" s="83"/>
      <c r="P70" s="5">
        <v>0</v>
      </c>
      <c r="S70" s="2129"/>
    </row>
    <row r="71" spans="1:19" ht="12.95" customHeight="1" x14ac:dyDescent="0.15">
      <c r="A71" s="1226"/>
      <c r="B71" s="2006"/>
      <c r="C71" s="173" t="s">
        <v>251</v>
      </c>
      <c r="D71" s="23">
        <v>15596</v>
      </c>
      <c r="E71" s="1249">
        <v>1.139308934180729</v>
      </c>
      <c r="F71" s="23">
        <v>348</v>
      </c>
      <c r="G71" s="127">
        <v>5.0235225363430489</v>
      </c>
      <c r="H71" s="1283">
        <v>12.650595368544087</v>
      </c>
      <c r="I71" s="1284">
        <v>451.60347724450287</v>
      </c>
      <c r="J71" s="1285">
        <v>272.26240046752872</v>
      </c>
      <c r="K71" s="314">
        <v>13.689</v>
      </c>
      <c r="L71" s="5">
        <v>0</v>
      </c>
      <c r="M71" s="5">
        <v>10</v>
      </c>
      <c r="N71" s="82">
        <v>7459</v>
      </c>
      <c r="O71" s="83">
        <v>0.54489005771057053</v>
      </c>
      <c r="P71" s="5" t="s">
        <v>156</v>
      </c>
      <c r="S71" s="128">
        <v>1.4611732047629484</v>
      </c>
    </row>
    <row r="72" spans="1:19" ht="12.95" customHeight="1" x14ac:dyDescent="0.15">
      <c r="A72" s="1226"/>
      <c r="B72" s="216" t="s">
        <v>82</v>
      </c>
      <c r="C72" s="38" t="s">
        <v>216</v>
      </c>
      <c r="D72" s="43">
        <v>9544</v>
      </c>
      <c r="E72" s="1251">
        <v>0.74996071035674994</v>
      </c>
      <c r="F72" s="43">
        <v>1091</v>
      </c>
      <c r="G72" s="496">
        <v>8.2747917648907752</v>
      </c>
      <c r="H72" s="1280">
        <v>11.815810152443817</v>
      </c>
      <c r="I72" s="1281">
        <v>556.49850699355648</v>
      </c>
      <c r="J72" s="1282">
        <v>343.94153701084394</v>
      </c>
      <c r="K72" s="313">
        <v>6.3630000000000004</v>
      </c>
      <c r="L72" s="5" t="s">
        <v>157</v>
      </c>
      <c r="M72" s="5">
        <v>5</v>
      </c>
      <c r="N72" s="82">
        <v>5076</v>
      </c>
      <c r="O72" s="83">
        <v>0.39886845827439887</v>
      </c>
      <c r="P72" s="5" t="s">
        <v>157</v>
      </c>
      <c r="S72" s="322">
        <v>3.9165487977369167</v>
      </c>
    </row>
    <row r="73" spans="1:19" ht="12.95" customHeight="1" x14ac:dyDescent="0.15">
      <c r="A73" s="1226"/>
      <c r="B73" s="222" t="s">
        <v>83</v>
      </c>
      <c r="C73" s="3" t="s">
        <v>217</v>
      </c>
      <c r="D73" s="23">
        <v>13677</v>
      </c>
      <c r="E73" s="1249">
        <v>1.2363948653046466</v>
      </c>
      <c r="F73" s="23">
        <v>726</v>
      </c>
      <c r="G73" s="127">
        <v>4.7868378231784483</v>
      </c>
      <c r="H73" s="1283">
        <v>13.967365756644368</v>
      </c>
      <c r="I73" s="1284">
        <v>486.16886638944135</v>
      </c>
      <c r="J73" s="1285">
        <v>228.34930392334115</v>
      </c>
      <c r="K73" s="314">
        <v>5.5309999999999997</v>
      </c>
      <c r="L73" s="5" t="s">
        <v>158</v>
      </c>
      <c r="M73" s="5">
        <v>3</v>
      </c>
      <c r="N73" s="82">
        <v>1325</v>
      </c>
      <c r="O73" s="83">
        <v>0.11977942505875971</v>
      </c>
      <c r="P73" s="5" t="s">
        <v>158</v>
      </c>
      <c r="S73" s="128">
        <v>1.9666425601157114</v>
      </c>
    </row>
    <row r="74" spans="1:19" ht="12.95" customHeight="1" x14ac:dyDescent="0.15">
      <c r="A74" s="1226"/>
      <c r="B74" s="216" t="s">
        <v>84</v>
      </c>
      <c r="C74" s="38" t="s">
        <v>260</v>
      </c>
      <c r="D74" s="43">
        <v>14746</v>
      </c>
      <c r="E74" s="1251">
        <v>1.07650751934589</v>
      </c>
      <c r="F74" s="43">
        <v>821</v>
      </c>
      <c r="G74" s="496">
        <v>6.4731347641991528</v>
      </c>
      <c r="H74" s="1280">
        <v>9.1701708278580814</v>
      </c>
      <c r="I74" s="1281">
        <v>353.3362534676595</v>
      </c>
      <c r="J74" s="1282">
        <v>152.72302525916191</v>
      </c>
      <c r="K74" s="550" t="s">
        <v>522</v>
      </c>
      <c r="L74" s="5" t="s">
        <v>159</v>
      </c>
      <c r="N74" s="82">
        <v>1856</v>
      </c>
      <c r="O74" s="83">
        <v>0.13549423273470579</v>
      </c>
      <c r="P74" s="5" t="s">
        <v>159</v>
      </c>
      <c r="S74" s="322">
        <v>3.4633523142064533</v>
      </c>
    </row>
    <row r="75" spans="1:19" ht="12.95" customHeight="1" x14ac:dyDescent="0.15">
      <c r="A75" s="1226"/>
      <c r="B75" s="222" t="s">
        <v>85</v>
      </c>
      <c r="C75" s="3" t="s">
        <v>263</v>
      </c>
      <c r="D75" s="23">
        <v>11884</v>
      </c>
      <c r="E75" s="1249">
        <v>0.94242664551942901</v>
      </c>
      <c r="F75" s="23">
        <v>706</v>
      </c>
      <c r="G75" s="127">
        <v>9.4564631245043618</v>
      </c>
      <c r="H75" s="1283">
        <v>11.010071371927042</v>
      </c>
      <c r="I75" s="1284">
        <v>511.41950832672484</v>
      </c>
      <c r="J75" s="1285">
        <v>292.54559873116574</v>
      </c>
      <c r="K75" s="314">
        <v>4.2033333333333331</v>
      </c>
      <c r="L75" s="5" t="s">
        <v>160</v>
      </c>
      <c r="M75" s="5">
        <v>2</v>
      </c>
      <c r="N75" s="81">
        <v>875</v>
      </c>
      <c r="O75" s="327"/>
      <c r="P75" s="328" t="s">
        <v>160</v>
      </c>
      <c r="S75" s="128">
        <v>2.2052339413164157</v>
      </c>
    </row>
    <row r="76" spans="1:19" ht="12.95" customHeight="1" x14ac:dyDescent="0.15">
      <c r="A76" s="1226"/>
      <c r="B76" s="216" t="s">
        <v>86</v>
      </c>
      <c r="C76" s="38" t="s">
        <v>261</v>
      </c>
      <c r="D76" s="43">
        <v>9005</v>
      </c>
      <c r="E76" s="1251">
        <v>0.82005281850468992</v>
      </c>
      <c r="F76" s="43">
        <v>563</v>
      </c>
      <c r="G76" s="496">
        <v>5.5458519260540937</v>
      </c>
      <c r="H76" s="1280">
        <v>6.8695929332483381</v>
      </c>
      <c r="I76" s="1281">
        <v>488.66223476914672</v>
      </c>
      <c r="J76" s="1282">
        <v>205.62790274109827</v>
      </c>
      <c r="K76" s="550">
        <v>10.981</v>
      </c>
      <c r="L76" s="5" t="s">
        <v>161</v>
      </c>
      <c r="M76" s="5">
        <v>9</v>
      </c>
      <c r="N76" s="82">
        <v>1111</v>
      </c>
      <c r="O76" s="83">
        <v>0.10117475639741372</v>
      </c>
      <c r="P76" s="5" t="s">
        <v>161</v>
      </c>
      <c r="S76" s="322">
        <v>2.024952190146617</v>
      </c>
    </row>
    <row r="77" spans="1:19" ht="12.95" customHeight="1" x14ac:dyDescent="0.15">
      <c r="A77" s="1226"/>
      <c r="B77" s="222" t="s">
        <v>87</v>
      </c>
      <c r="C77" s="3" t="s">
        <v>218</v>
      </c>
      <c r="D77" s="23">
        <v>6232</v>
      </c>
      <c r="E77" s="1249">
        <v>1.0804438280166435</v>
      </c>
      <c r="F77" s="23">
        <v>168</v>
      </c>
      <c r="G77" s="127">
        <v>4.7855409153952841</v>
      </c>
      <c r="H77" s="1283">
        <v>16.618932038834952</v>
      </c>
      <c r="I77" s="1284">
        <v>636.96255201109568</v>
      </c>
      <c r="J77" s="1285">
        <v>340.49930651872398</v>
      </c>
      <c r="K77" s="314">
        <v>2.8839999999999999</v>
      </c>
      <c r="L77" s="5" t="s">
        <v>162</v>
      </c>
      <c r="M77" s="5">
        <v>1</v>
      </c>
      <c r="N77" s="82">
        <v>522</v>
      </c>
      <c r="O77" s="83">
        <v>9.0499306518723996E-2</v>
      </c>
      <c r="P77" s="5" t="s">
        <v>162</v>
      </c>
      <c r="S77" s="128">
        <v>1.7004160887656032</v>
      </c>
    </row>
    <row r="78" spans="1:19" ht="12.95" customHeight="1" x14ac:dyDescent="0.15">
      <c r="A78" s="1226"/>
      <c r="B78" s="216" t="s">
        <v>590</v>
      </c>
      <c r="C78" s="38" t="s">
        <v>583</v>
      </c>
      <c r="D78" s="554">
        <v>2948</v>
      </c>
      <c r="E78" s="1253">
        <v>2.1132616487455196</v>
      </c>
      <c r="F78" s="554" t="s">
        <v>117</v>
      </c>
      <c r="G78" s="1293">
        <v>11.144802867383513</v>
      </c>
      <c r="H78" s="1294">
        <v>30.901075268817205</v>
      </c>
      <c r="I78" s="1281">
        <v>2722.5806451612902</v>
      </c>
      <c r="J78" s="1295">
        <v>1622.9390681003583</v>
      </c>
      <c r="K78" s="550" t="s">
        <v>522</v>
      </c>
      <c r="L78" s="5" t="s">
        <v>511</v>
      </c>
      <c r="M78" s="5" t="e">
        <v>#VALUE!</v>
      </c>
      <c r="N78" s="82">
        <v>327</v>
      </c>
      <c r="O78" s="83">
        <v>0.23440860215053763</v>
      </c>
      <c r="P78" s="5" t="s">
        <v>595</v>
      </c>
      <c r="S78" s="555">
        <v>7.236559139784946</v>
      </c>
    </row>
    <row r="79" spans="1:19" ht="12.95" customHeight="1" x14ac:dyDescent="0.15">
      <c r="A79" s="1226"/>
      <c r="B79" s="222" t="s">
        <v>88</v>
      </c>
      <c r="C79" s="3" t="s">
        <v>254</v>
      </c>
      <c r="D79" s="23">
        <v>8497</v>
      </c>
      <c r="E79" s="1249">
        <v>1.8451682953311619</v>
      </c>
      <c r="F79" s="23">
        <v>343</v>
      </c>
      <c r="G79" s="127">
        <v>9.590879478827361</v>
      </c>
      <c r="H79" s="1283">
        <v>19.087079261672095</v>
      </c>
      <c r="I79" s="1284">
        <v>510.31487513572205</v>
      </c>
      <c r="J79" s="1285">
        <v>287.51357220412592</v>
      </c>
      <c r="K79" s="314" t="s">
        <v>522</v>
      </c>
      <c r="L79" s="5" t="s">
        <v>163</v>
      </c>
      <c r="M79" s="5" t="e">
        <v>#VALUE!</v>
      </c>
      <c r="N79" s="82">
        <v>585</v>
      </c>
      <c r="O79" s="83">
        <v>0.12703583061889251</v>
      </c>
      <c r="P79" s="5" t="s">
        <v>163</v>
      </c>
      <c r="S79" s="128">
        <v>2.1024972855591746</v>
      </c>
    </row>
    <row r="80" spans="1:19" ht="12.95" customHeight="1" x14ac:dyDescent="0.15">
      <c r="A80" s="1226"/>
      <c r="B80" s="2088" t="s">
        <v>89</v>
      </c>
      <c r="C80" s="548" t="s">
        <v>78</v>
      </c>
      <c r="D80" s="588">
        <v>8082</v>
      </c>
      <c r="E80" s="2154" t="s">
        <v>168</v>
      </c>
      <c r="F80" s="588">
        <v>425</v>
      </c>
      <c r="G80" s="2154" t="s">
        <v>529</v>
      </c>
      <c r="H80" s="2154" t="s">
        <v>168</v>
      </c>
      <c r="I80" s="2154" t="s">
        <v>168</v>
      </c>
      <c r="J80" s="2154" t="s">
        <v>168</v>
      </c>
      <c r="K80" s="2170" t="s">
        <v>168</v>
      </c>
      <c r="L80" s="5" t="s">
        <v>164</v>
      </c>
      <c r="N80" s="82">
        <v>994</v>
      </c>
      <c r="O80" s="83"/>
      <c r="P80" s="5" t="s">
        <v>164</v>
      </c>
      <c r="S80" s="2133" t="s">
        <v>50</v>
      </c>
    </row>
    <row r="81" spans="1:19" ht="12.95" customHeight="1" x14ac:dyDescent="0.15">
      <c r="A81" s="1226"/>
      <c r="B81" s="2089"/>
      <c r="C81" s="551" t="s">
        <v>219</v>
      </c>
      <c r="D81" s="2176" t="s">
        <v>636</v>
      </c>
      <c r="E81" s="2155"/>
      <c r="F81" s="2176" t="s">
        <v>636</v>
      </c>
      <c r="G81" s="2155"/>
      <c r="H81" s="2155"/>
      <c r="I81" s="2155"/>
      <c r="J81" s="2155"/>
      <c r="K81" s="2171"/>
      <c r="L81" s="5">
        <v>0</v>
      </c>
      <c r="N81" s="82" t="s">
        <v>636</v>
      </c>
      <c r="O81" s="83"/>
      <c r="P81" s="5">
        <v>0</v>
      </c>
      <c r="S81" s="2134"/>
    </row>
    <row r="82" spans="1:19" ht="12.95" customHeight="1" x14ac:dyDescent="0.15">
      <c r="A82" s="1226"/>
      <c r="B82" s="2089"/>
      <c r="C82" s="552" t="s">
        <v>255</v>
      </c>
      <c r="D82" s="2177"/>
      <c r="E82" s="2156"/>
      <c r="F82" s="2177"/>
      <c r="G82" s="2156"/>
      <c r="H82" s="2156"/>
      <c r="I82" s="2156"/>
      <c r="J82" s="2156"/>
      <c r="K82" s="2172"/>
      <c r="L82" s="5">
        <v>0</v>
      </c>
      <c r="N82" s="82">
        <v>0</v>
      </c>
      <c r="O82" s="83"/>
      <c r="P82" s="5">
        <v>0</v>
      </c>
      <c r="S82" s="2135"/>
    </row>
    <row r="83" spans="1:19" ht="12.95" customHeight="1" x14ac:dyDescent="0.15">
      <c r="A83" s="1226"/>
      <c r="B83" s="2090"/>
      <c r="C83" s="553" t="s">
        <v>251</v>
      </c>
      <c r="D83" s="554">
        <v>8082</v>
      </c>
      <c r="E83" s="1253">
        <v>0.59809072744764302</v>
      </c>
      <c r="F83" s="554">
        <v>425</v>
      </c>
      <c r="G83" s="1293">
        <v>4.6006068230592758</v>
      </c>
      <c r="H83" s="1294">
        <v>9.8635388144749498</v>
      </c>
      <c r="I83" s="1296">
        <v>537.55642714423152</v>
      </c>
      <c r="J83" s="1295">
        <v>193.14733959890475</v>
      </c>
      <c r="K83" s="550" t="s">
        <v>522</v>
      </c>
      <c r="L83" s="5">
        <v>0</v>
      </c>
      <c r="M83" s="5" t="e">
        <v>#VALUE!</v>
      </c>
      <c r="N83" s="82">
        <v>994</v>
      </c>
      <c r="O83" s="83">
        <v>7.3558795234218904E-2</v>
      </c>
      <c r="P83" s="5" t="s">
        <v>165</v>
      </c>
      <c r="S83" s="555">
        <v>1.9622585658255014</v>
      </c>
    </row>
    <row r="84" spans="1:19" ht="12.95" customHeight="1" x14ac:dyDescent="0.15">
      <c r="A84" s="1226"/>
      <c r="B84" s="2119" t="s">
        <v>123</v>
      </c>
      <c r="C84" s="556" t="s">
        <v>225</v>
      </c>
      <c r="D84" s="371">
        <v>3465</v>
      </c>
      <c r="E84" s="2149" t="s">
        <v>168</v>
      </c>
      <c r="F84" s="371">
        <v>482</v>
      </c>
      <c r="G84" s="2149" t="s">
        <v>168</v>
      </c>
      <c r="H84" s="2149" t="s">
        <v>168</v>
      </c>
      <c r="I84" s="2149" t="s">
        <v>168</v>
      </c>
      <c r="J84" s="2149" t="s">
        <v>168</v>
      </c>
      <c r="K84" s="2143" t="s">
        <v>168</v>
      </c>
      <c r="L84" s="5" t="s">
        <v>512</v>
      </c>
      <c r="N84" s="82">
        <v>957</v>
      </c>
      <c r="O84" s="83"/>
      <c r="P84" s="5" t="s">
        <v>105</v>
      </c>
      <c r="S84" s="2127" t="s">
        <v>50</v>
      </c>
    </row>
    <row r="85" spans="1:19" ht="12.95" customHeight="1" x14ac:dyDescent="0.15">
      <c r="A85" s="1226"/>
      <c r="B85" s="2120"/>
      <c r="C85" s="557" t="s">
        <v>226</v>
      </c>
      <c r="D85" s="1297" t="s">
        <v>636</v>
      </c>
      <c r="E85" s="2151"/>
      <c r="F85" s="1297" t="s">
        <v>636</v>
      </c>
      <c r="G85" s="2151"/>
      <c r="H85" s="2151"/>
      <c r="I85" s="2151"/>
      <c r="J85" s="2151"/>
      <c r="K85" s="2145"/>
      <c r="L85" s="5">
        <v>0</v>
      </c>
      <c r="N85" s="82" t="s">
        <v>636</v>
      </c>
      <c r="O85" s="83"/>
      <c r="S85" s="2129"/>
    </row>
    <row r="86" spans="1:19" ht="12.95" customHeight="1" thickBot="1" x14ac:dyDescent="0.2">
      <c r="A86" s="1226"/>
      <c r="B86" s="2121"/>
      <c r="C86" s="558" t="s">
        <v>251</v>
      </c>
      <c r="D86" s="23">
        <v>3465</v>
      </c>
      <c r="E86" s="1249">
        <v>0.324438202247191</v>
      </c>
      <c r="F86" s="23">
        <v>482</v>
      </c>
      <c r="G86" s="127">
        <v>3.559176029962547</v>
      </c>
      <c r="H86" s="1283">
        <v>5.6193820224719104</v>
      </c>
      <c r="I86" s="1284">
        <v>358.05243445692884</v>
      </c>
      <c r="J86" s="1285">
        <v>335.67415730337081</v>
      </c>
      <c r="K86" s="314" t="s">
        <v>522</v>
      </c>
      <c r="L86" s="5">
        <v>0</v>
      </c>
      <c r="N86" s="154">
        <v>957</v>
      </c>
      <c r="O86" s="83">
        <v>8.9606741573033707E-2</v>
      </c>
      <c r="P86" s="5" t="s">
        <v>106</v>
      </c>
      <c r="S86" s="128">
        <v>1.4402621722846443</v>
      </c>
    </row>
    <row r="87" spans="1:19" ht="12.95" customHeight="1" thickBot="1" x14ac:dyDescent="0.2">
      <c r="A87" s="1226"/>
      <c r="B87" s="2117" t="s">
        <v>592</v>
      </c>
      <c r="C87" s="2118"/>
      <c r="D87" s="554">
        <v>1181417</v>
      </c>
      <c r="E87" s="564">
        <v>0.62894622943802914</v>
      </c>
      <c r="F87" s="554">
        <v>42168</v>
      </c>
      <c r="G87" s="545">
        <v>4.9086609025626498</v>
      </c>
      <c r="H87" s="565">
        <v>3.9444758244618976</v>
      </c>
      <c r="I87" s="1296">
        <v>240.57406089308654</v>
      </c>
      <c r="J87" s="1295">
        <v>136.42251120231134</v>
      </c>
      <c r="K87" s="550">
        <v>19.16741836734694</v>
      </c>
      <c r="N87" s="157">
        <v>105805</v>
      </c>
      <c r="O87" s="83">
        <v>5.6326983449273775E-2</v>
      </c>
      <c r="S87" s="559">
        <v>1.74125894973773</v>
      </c>
    </row>
    <row r="88" spans="1:19" ht="12.95" customHeight="1" x14ac:dyDescent="0.15">
      <c r="A88" s="1226"/>
      <c r="B88" s="2125" t="s">
        <v>593</v>
      </c>
      <c r="C88" s="2126"/>
      <c r="D88" s="560">
        <v>1473684</v>
      </c>
      <c r="E88" s="560" t="s">
        <v>168</v>
      </c>
      <c r="F88" s="560">
        <v>42168</v>
      </c>
      <c r="G88" s="1298">
        <v>5.492777020986761</v>
      </c>
      <c r="H88" s="1299">
        <v>4.7751303690775186</v>
      </c>
      <c r="I88" s="1284">
        <v>282.66783023285512</v>
      </c>
      <c r="J88" s="1285">
        <v>154.90985909497255</v>
      </c>
      <c r="K88" s="314">
        <v>13.52</v>
      </c>
      <c r="N88" s="155"/>
      <c r="O88" s="156"/>
      <c r="S88" s="561">
        <v>1.898491975650249</v>
      </c>
    </row>
    <row r="89" spans="1:19" ht="12.95" customHeight="1" x14ac:dyDescent="0.15">
      <c r="A89" s="1226"/>
      <c r="B89" s="562" t="s">
        <v>58</v>
      </c>
      <c r="C89" s="563" t="s">
        <v>228</v>
      </c>
      <c r="D89" s="554">
        <v>8933</v>
      </c>
      <c r="E89" s="564" t="s">
        <v>270</v>
      </c>
      <c r="F89" s="554">
        <v>338</v>
      </c>
      <c r="G89" s="545" t="s">
        <v>271</v>
      </c>
      <c r="H89" s="565" t="s">
        <v>271</v>
      </c>
      <c r="I89" s="566" t="s">
        <v>271</v>
      </c>
      <c r="J89" s="567" t="s">
        <v>271</v>
      </c>
      <c r="K89" s="568" t="s">
        <v>271</v>
      </c>
      <c r="L89" s="5" t="s">
        <v>166</v>
      </c>
      <c r="N89" s="82"/>
      <c r="O89" s="83"/>
      <c r="P89" s="5" t="s">
        <v>166</v>
      </c>
      <c r="S89" s="545" t="s">
        <v>50</v>
      </c>
    </row>
    <row r="90" spans="1:19" ht="12.95" customHeight="1" thickBot="1" x14ac:dyDescent="0.2">
      <c r="A90" s="1226"/>
      <c r="B90" s="512" t="s">
        <v>58</v>
      </c>
      <c r="C90" s="312" t="s">
        <v>220</v>
      </c>
      <c r="D90" s="569">
        <v>0</v>
      </c>
      <c r="E90" s="570" t="s">
        <v>270</v>
      </c>
      <c r="F90" s="569">
        <v>0</v>
      </c>
      <c r="G90" s="571" t="s">
        <v>271</v>
      </c>
      <c r="H90" s="572" t="s">
        <v>271</v>
      </c>
      <c r="I90" s="573" t="s">
        <v>271</v>
      </c>
      <c r="J90" s="574" t="s">
        <v>271</v>
      </c>
      <c r="K90" s="575" t="s">
        <v>271</v>
      </c>
      <c r="L90" s="5" t="s">
        <v>166</v>
      </c>
      <c r="N90" s="82"/>
      <c r="O90" s="83"/>
      <c r="P90" s="5" t="s">
        <v>166</v>
      </c>
      <c r="S90" s="571" t="s">
        <v>50</v>
      </c>
    </row>
    <row r="91" spans="1:19" x14ac:dyDescent="0.15">
      <c r="B91" s="1949"/>
      <c r="C91" s="1949"/>
      <c r="D91" s="1949"/>
      <c r="E91" s="1949"/>
      <c r="F91" s="1949"/>
      <c r="G91" s="1949"/>
      <c r="H91" s="1949"/>
      <c r="I91" s="1949"/>
      <c r="J91" s="1949"/>
      <c r="K91" s="1949"/>
    </row>
    <row r="92" spans="1:19" ht="17.25" customHeight="1" x14ac:dyDescent="0.15">
      <c r="D92" s="5"/>
      <c r="E92" s="7"/>
      <c r="F92" s="5"/>
      <c r="I92" s="5"/>
    </row>
    <row r="93" spans="1:19" x14ac:dyDescent="0.15">
      <c r="D93" s="34"/>
      <c r="F93" s="34"/>
      <c r="G93" s="590"/>
      <c r="H93" s="590"/>
      <c r="I93" s="590"/>
      <c r="J93" s="590"/>
      <c r="K93" s="590"/>
      <c r="S93" s="590"/>
    </row>
    <row r="94" spans="1:19" x14ac:dyDescent="0.15">
      <c r="C94" s="399"/>
      <c r="E94" s="24"/>
      <c r="G94" s="24"/>
      <c r="H94" s="24"/>
      <c r="J94" s="24"/>
      <c r="K94" s="24"/>
      <c r="S94" s="631"/>
    </row>
    <row r="95" spans="1:19" s="22" customFormat="1" x14ac:dyDescent="0.15">
      <c r="A95" s="5"/>
      <c r="B95" s="2180"/>
      <c r="C95" s="2180"/>
      <c r="D95" s="26"/>
      <c r="E95" s="591"/>
      <c r="F95" s="26"/>
      <c r="G95" s="26"/>
      <c r="H95" s="26"/>
      <c r="I95" s="26"/>
      <c r="J95" s="26"/>
      <c r="K95" s="26"/>
      <c r="S95" s="26"/>
    </row>
  </sheetData>
  <mergeCells count="138">
    <mergeCell ref="B95:C95"/>
    <mergeCell ref="B1:B2"/>
    <mergeCell ref="C1:C2"/>
    <mergeCell ref="B4:B13"/>
    <mergeCell ref="B14:B20"/>
    <mergeCell ref="B21:B25"/>
    <mergeCell ref="B28:B31"/>
    <mergeCell ref="B91:K91"/>
    <mergeCell ref="E37:E39"/>
    <mergeCell ref="K1:K2"/>
    <mergeCell ref="B88:C88"/>
    <mergeCell ref="B87:C87"/>
    <mergeCell ref="B37:B40"/>
    <mergeCell ref="B45:B49"/>
    <mergeCell ref="B50:B57"/>
    <mergeCell ref="B58:B64"/>
    <mergeCell ref="B65:B68"/>
    <mergeCell ref="D15:D19"/>
    <mergeCell ref="F15:F19"/>
    <mergeCell ref="D22:D24"/>
    <mergeCell ref="D29:D30"/>
    <mergeCell ref="E14:E19"/>
    <mergeCell ref="G2:I2"/>
    <mergeCell ref="B69:B71"/>
    <mergeCell ref="B80:B83"/>
    <mergeCell ref="B84:B86"/>
    <mergeCell ref="B34:B36"/>
    <mergeCell ref="H80:H82"/>
    <mergeCell ref="E84:E85"/>
    <mergeCell ref="G84:G85"/>
    <mergeCell ref="E41:E43"/>
    <mergeCell ref="F81:F82"/>
    <mergeCell ref="D66:D67"/>
    <mergeCell ref="G65:G67"/>
    <mergeCell ref="E65:E67"/>
    <mergeCell ref="E58:E63"/>
    <mergeCell ref="G58:G63"/>
    <mergeCell ref="H65:H67"/>
    <mergeCell ref="E45:E48"/>
    <mergeCell ref="G45:G48"/>
    <mergeCell ref="F66:F67"/>
    <mergeCell ref="F46:F48"/>
    <mergeCell ref="B41:B44"/>
    <mergeCell ref="D38:D39"/>
    <mergeCell ref="D59:D63"/>
    <mergeCell ref="E69:E70"/>
    <mergeCell ref="G80:G82"/>
    <mergeCell ref="D81:D82"/>
    <mergeCell ref="K34:K35"/>
    <mergeCell ref="K84:K85"/>
    <mergeCell ref="K37:K39"/>
    <mergeCell ref="K41:K43"/>
    <mergeCell ref="I34:I35"/>
    <mergeCell ref="J37:J39"/>
    <mergeCell ref="H58:H63"/>
    <mergeCell ref="I58:I63"/>
    <mergeCell ref="J45:J48"/>
    <mergeCell ref="I41:I43"/>
    <mergeCell ref="H84:H85"/>
    <mergeCell ref="H69:H70"/>
    <mergeCell ref="K80:K82"/>
    <mergeCell ref="J65:J67"/>
    <mergeCell ref="I80:I82"/>
    <mergeCell ref="I65:I67"/>
    <mergeCell ref="J69:J70"/>
    <mergeCell ref="K69:K70"/>
    <mergeCell ref="I84:I85"/>
    <mergeCell ref="J84:J85"/>
    <mergeCell ref="E80:E82"/>
    <mergeCell ref="D1:F1"/>
    <mergeCell ref="E50:E56"/>
    <mergeCell ref="G50:G56"/>
    <mergeCell ref="H50:H56"/>
    <mergeCell ref="I50:I56"/>
    <mergeCell ref="J50:J56"/>
    <mergeCell ref="I45:I48"/>
    <mergeCell ref="J4:J12"/>
    <mergeCell ref="I21:I24"/>
    <mergeCell ref="G14:G19"/>
    <mergeCell ref="G28:G30"/>
    <mergeCell ref="H28:H30"/>
    <mergeCell ref="E21:E24"/>
    <mergeCell ref="H21:H24"/>
    <mergeCell ref="G21:G24"/>
    <mergeCell ref="F22:F24"/>
    <mergeCell ref="J21:J24"/>
    <mergeCell ref="I28:I30"/>
    <mergeCell ref="H34:H35"/>
    <mergeCell ref="E28:E30"/>
    <mergeCell ref="D46:D48"/>
    <mergeCell ref="K14:K19"/>
    <mergeCell ref="K21:K24"/>
    <mergeCell ref="K4:K12"/>
    <mergeCell ref="K28:K30"/>
    <mergeCell ref="G37:G39"/>
    <mergeCell ref="E34:E35"/>
    <mergeCell ref="J80:J82"/>
    <mergeCell ref="I69:I70"/>
    <mergeCell ref="K65:K67"/>
    <mergeCell ref="F59:F63"/>
    <mergeCell ref="H4:H12"/>
    <mergeCell ref="I4:I12"/>
    <mergeCell ref="H14:H19"/>
    <mergeCell ref="F38:F39"/>
    <mergeCell ref="G34:G35"/>
    <mergeCell ref="J58:J63"/>
    <mergeCell ref="K58:K63"/>
    <mergeCell ref="G69:G70"/>
    <mergeCell ref="H45:H48"/>
    <mergeCell ref="G41:G43"/>
    <mergeCell ref="H41:H43"/>
    <mergeCell ref="H37:H39"/>
    <mergeCell ref="I37:I39"/>
    <mergeCell ref="J34:J35"/>
    <mergeCell ref="A1:A2"/>
    <mergeCell ref="S58:S63"/>
    <mergeCell ref="S65:S67"/>
    <mergeCell ref="S69:S70"/>
    <mergeCell ref="S80:S82"/>
    <mergeCell ref="S84:S85"/>
    <mergeCell ref="S4:S12"/>
    <mergeCell ref="S14:S19"/>
    <mergeCell ref="S21:S24"/>
    <mergeCell ref="S28:S30"/>
    <mergeCell ref="S34:S35"/>
    <mergeCell ref="S37:S39"/>
    <mergeCell ref="S41:S43"/>
    <mergeCell ref="S45:S48"/>
    <mergeCell ref="S50:S56"/>
    <mergeCell ref="F29:F30"/>
    <mergeCell ref="K50:K56"/>
    <mergeCell ref="K45:K48"/>
    <mergeCell ref="J41:J43"/>
    <mergeCell ref="I14:I19"/>
    <mergeCell ref="J14:J19"/>
    <mergeCell ref="J28:J30"/>
    <mergeCell ref="E4:E12"/>
    <mergeCell ref="G4:G12"/>
  </mergeCells>
  <phoneticPr fontId="2"/>
  <printOptions horizontalCentered="1" verticalCentered="1"/>
  <pageMargins left="0.23622047244094491" right="0.23622047244094491" top="0.74803149606299213" bottom="0.74803149606299213" header="0.19685039370078741" footer="0"/>
  <pageSetup paperSize="9" scale="68" orientation="portrait" r:id="rId1"/>
  <headerFooter alignWithMargins="0">
    <oddHeader>&amp;C&amp;"ＭＳ Ｐゴシック,太字"&amp;16&amp;A&amp;R&amp;9
公共図書館調査（２０２２年度）</oddHeader>
    <oddFooter>&amp;C--7--</oddFooter>
  </headerFooter>
  <rowBreaks count="1" manualBreakCount="1">
    <brk id="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vt:lpstr>
      <vt:lpstr>所 在 地</vt:lpstr>
      <vt:lpstr>運　　営</vt:lpstr>
      <vt:lpstr>運　　 営</vt:lpstr>
      <vt:lpstr>施設・職員</vt:lpstr>
      <vt:lpstr>経費・資料(1)</vt:lpstr>
      <vt:lpstr>資料(2)</vt:lpstr>
      <vt:lpstr>奉仕状況(1)</vt:lpstr>
      <vt:lpstr>奉仕状況(2)</vt:lpstr>
      <vt:lpstr>障害者サービス</vt:lpstr>
      <vt:lpstr>児童サービス</vt:lpstr>
      <vt:lpstr>ＹＡ・乳幼児と保護者・シニア・地域課題</vt:lpstr>
      <vt:lpstr>学校等支援・ボランティア</vt:lpstr>
      <vt:lpstr>前年の1.1</vt:lpstr>
      <vt:lpstr>今年の1.1</vt:lpstr>
      <vt:lpstr>県立図書ボツ</vt:lpstr>
      <vt:lpstr>ＹＡ・乳幼児と保護者・シニア・地域課題!Print_Area</vt:lpstr>
      <vt:lpstr>'運　　 営'!Print_Area</vt:lpstr>
      <vt:lpstr>'運　　営'!Print_Area</vt:lpstr>
      <vt:lpstr>学校等支援・ボランティア!Print_Area</vt:lpstr>
      <vt:lpstr>'経費・資料(1)'!Print_Area</vt:lpstr>
      <vt:lpstr>今年の1.1!Print_Area</vt:lpstr>
      <vt:lpstr>施設・職員!Print_Area</vt:lpstr>
      <vt:lpstr>'資料(2)'!Print_Area</vt:lpstr>
      <vt:lpstr>児童サービス!Print_Area</vt:lpstr>
      <vt:lpstr>'所 在 地'!Print_Area</vt:lpstr>
      <vt:lpstr>障害者サービス!Print_Area</vt:lpstr>
      <vt:lpstr>表紙!Print_Area</vt:lpstr>
      <vt:lpstr>'奉仕状況(1)'!Print_Area</vt:lpstr>
      <vt:lpstr>'奉仕状況(2)'!Print_Area</vt:lpstr>
      <vt:lpstr>ＹＡ・乳幼児と保護者・シニア・地域課題!Print_Titles</vt:lpstr>
      <vt:lpstr>学校等支援・ボランティア!Print_Titles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行政054</dc:creator>
  <cp:lastModifiedBy>前田　俊寛</cp:lastModifiedBy>
  <cp:lastPrinted>2022-10-23T07:57:15Z</cp:lastPrinted>
  <dcterms:created xsi:type="dcterms:W3CDTF">1998-06-09T06:47:59Z</dcterms:created>
  <dcterms:modified xsi:type="dcterms:W3CDTF">2023-01-12T23:47:50Z</dcterms:modified>
</cp:coreProperties>
</file>